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firstSheet="1" activeTab="2"/>
  </bookViews>
  <sheets>
    <sheet name="титул" sheetId="1" r:id="rId1"/>
    <sheet name="Сводные" sheetId="2" r:id="rId2"/>
    <sheet name="План учебн процесса" sheetId="3" r:id="rId3"/>
    <sheet name="Кабинеты" sheetId="4" r:id="rId4"/>
    <sheet name="календарный учебный график" sheetId="5" r:id="rId5"/>
  </sheets>
  <definedNames>
    <definedName name="_xlnm.Print_Area" localSheetId="3">'Кабинеты'!$A$1:$A$41</definedName>
    <definedName name="_xlnm.Print_Area" localSheetId="2">'План учебн процесса'!$A$1:$V$71</definedName>
    <definedName name="_xlnm.Print_Area" localSheetId="1">'Сводные'!$A$1:$I$10</definedName>
    <definedName name="_xlnm.Print_Area" localSheetId="0">'титул'!$A$1:$N$26</definedName>
  </definedNames>
  <calcPr fullCalcOnLoad="1"/>
</workbook>
</file>

<file path=xl/sharedStrings.xml><?xml version="1.0" encoding="utf-8"?>
<sst xmlns="http://schemas.openxmlformats.org/spreadsheetml/2006/main" count="465" uniqueCount="306">
  <si>
    <t>Утверждаю</t>
  </si>
  <si>
    <t>Директор  ГБПОУ ИО ИТТриС</t>
  </si>
  <si>
    <t>Т.Н. Ломакина</t>
  </si>
  <si>
    <t>УЧЕБНЫЙ  ПЛАН</t>
  </si>
  <si>
    <t xml:space="preserve"> образовательной программы среднего профессионального образования</t>
  </si>
  <si>
    <t>ГБПОУ  ИО ИТТриС</t>
  </si>
  <si>
    <t xml:space="preserve">подготовки специалистов среднего звена по специальности </t>
  </si>
  <si>
    <r>
      <rPr>
        <u val="single"/>
        <sz val="14"/>
        <color indexed="8"/>
        <rFont val="Times New Roman"/>
        <family val="1"/>
      </rPr>
      <t>Профиль получаемого профессионального образования:</t>
    </r>
    <r>
      <rPr>
        <sz val="14"/>
        <color indexed="8"/>
        <rFont val="Times New Roman"/>
        <family val="1"/>
      </rPr>
      <t xml:space="preserve"> технический</t>
    </r>
  </si>
  <si>
    <t>1. Сводные данные по бюджету времени (в неделях)</t>
  </si>
  <si>
    <t>курс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</si>
  <si>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</si>
  <si>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</si>
  <si>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</si>
  <si>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</si>
  <si>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</si>
  <si>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</si>
  <si>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по профилю специальности</t>
  </si>
  <si>
    <t>пред-дипломная</t>
  </si>
  <si>
    <t>Всего</t>
  </si>
  <si>
    <t>индекс</t>
  </si>
  <si>
    <t>наименование циклов разделов, дисциплин, ПМ, МДК, практик</t>
  </si>
  <si>
    <t>формы промежуточной аттестации</t>
  </si>
  <si>
    <t>Объем образоват.программы (час)</t>
  </si>
  <si>
    <t>учебная нагрузка обучающихся (час)</t>
  </si>
  <si>
    <t>нагрузка обучающихся во взаимодействии с преподавателем</t>
  </si>
  <si>
    <t>1 курс</t>
  </si>
  <si>
    <t>2 курс</t>
  </si>
  <si>
    <t>3 курс</t>
  </si>
  <si>
    <t>всего</t>
  </si>
  <si>
    <t>теоретического обучения</t>
  </si>
  <si>
    <t>курсовых работ (проектов)</t>
  </si>
  <si>
    <t>1 сем</t>
  </si>
  <si>
    <t>2 сем</t>
  </si>
  <si>
    <t>3 сем</t>
  </si>
  <si>
    <t>4 сем</t>
  </si>
  <si>
    <t>5 сем</t>
  </si>
  <si>
    <t>6 сем</t>
  </si>
  <si>
    <t>История</t>
  </si>
  <si>
    <t>Информатика</t>
  </si>
  <si>
    <t>Экология</t>
  </si>
  <si>
    <t>ОГСЭ.00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</si>
  <si>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</si>
  <si>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</si>
  <si>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</si>
  <si>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</si>
  <si>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</si>
  <si>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</si>
  <si>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ОГСЭ.05</t>
  </si>
  <si>
    <t>Психология общения</t>
  </si>
  <si>
    <t>ЕН.00</t>
  </si>
  <si>
    <t>Математический и общий естественнонаучный  цикл</t>
  </si>
  <si>
    <t>ЕН.01</t>
  </si>
  <si>
    <t>Математика</t>
  </si>
  <si>
    <t>ЕН.02</t>
  </si>
  <si>
    <t>ОП.00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</si>
  <si>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</si>
  <si>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</si>
  <si>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</si>
  <si>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</si>
  <si>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</si>
  <si>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</si>
  <si>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</si>
  <si>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</si>
  <si>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Охрана труда</t>
  </si>
  <si>
    <t>ОП.06</t>
  </si>
  <si>
    <t>Материаловедение</t>
  </si>
  <si>
    <t>ОП.07</t>
  </si>
  <si>
    <t>ОП.08</t>
  </si>
  <si>
    <t>ОП.09</t>
  </si>
  <si>
    <t>ОП.11</t>
  </si>
  <si>
    <t>Безопасность жизнедеятельности</t>
  </si>
  <si>
    <t>ОП.12</t>
  </si>
  <si>
    <t>ОП.13</t>
  </si>
  <si>
    <t>ОП.14</t>
  </si>
  <si>
    <t>Правовое обеспечение профессиональной деятельности</t>
  </si>
  <si>
    <t>ПМ.01</t>
  </si>
  <si>
    <t>МДК.01.01</t>
  </si>
  <si>
    <t>МДК.01.02</t>
  </si>
  <si>
    <t>УП.01</t>
  </si>
  <si>
    <t>Учебная практика</t>
  </si>
  <si>
    <t>ПП.01</t>
  </si>
  <si>
    <t>Экзамен по модулю</t>
  </si>
  <si>
    <t>ПМ.02</t>
  </si>
  <si>
    <t>МДК.02.01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</si>
  <si>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</si>
  <si>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</si>
  <si>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</si>
  <si>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</si>
  <si>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</si>
  <si>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</si>
  <si>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</si>
  <si>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УП.04</t>
  </si>
  <si>
    <t>ПП.04</t>
  </si>
  <si>
    <t>Квалификационный экзамен</t>
  </si>
  <si>
    <t>ВСЕГО</t>
  </si>
  <si>
    <t>ПА</t>
  </si>
  <si>
    <t>Промежуточная аттестация</t>
  </si>
  <si>
    <t>ПДП</t>
  </si>
  <si>
    <t>Преддипломная практика</t>
  </si>
  <si>
    <t>4нед</t>
  </si>
  <si>
    <t>ГИА</t>
  </si>
  <si>
    <t>Государственная итоговая аттестация</t>
  </si>
  <si>
    <t>6нед</t>
  </si>
  <si>
    <t>Общий объем образовательной программы</t>
  </si>
  <si>
    <t xml:space="preserve"> 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</si>
  <si>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</si>
  <si>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</si>
  <si>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</si>
  <si>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</si>
  <si>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</si>
  <si>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</si>
  <si>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зачетов</t>
  </si>
  <si>
    <t>Профессиональный цикл</t>
  </si>
  <si>
    <t>Общепрофессиональный цикл</t>
  </si>
  <si>
    <t>ПЦ.00</t>
  </si>
  <si>
    <t>Электротехника и электроника</t>
  </si>
  <si>
    <t>Транспортная система России</t>
  </si>
  <si>
    <t>Информационные технологии в профессиональной деятельности</t>
  </si>
  <si>
    <t>Основы предпринимательской деятельности</t>
  </si>
  <si>
    <t>Устройство автомобилей</t>
  </si>
  <si>
    <t>Техническое обслуживаиние и ремонт автотранспортных средств</t>
  </si>
  <si>
    <t>Автомобильные и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</si>
  <si>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</si>
  <si>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</si>
  <si>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</t>
  </si>
  <si>
    <t>Техническое обслуживание и ремонт шасси автомобилей</t>
  </si>
  <si>
    <t>Ремонт кузовов автомобилей</t>
  </si>
  <si>
    <t>МДК.01.03</t>
  </si>
  <si>
    <t>МДК 01.04</t>
  </si>
  <si>
    <t>МДК.01.05</t>
  </si>
  <si>
    <t>МДК.01.06</t>
  </si>
  <si>
    <t>МДК.01.07</t>
  </si>
  <si>
    <t>Организация процессов по техническому обслуживанию и ремонту автотранспортных средств электрооборудования и электронных систем автомобилей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</si>
  <si>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</si>
  <si>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</si>
  <si>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</si>
  <si>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</si>
  <si>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</si>
  <si>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</si>
  <si>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</si>
  <si>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</si>
  <si>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Производственная практика</t>
  </si>
  <si>
    <t>МДК.03.03</t>
  </si>
  <si>
    <t>МДК.03.04</t>
  </si>
  <si>
    <t>Выполнение работ  по профессии: 18511 Слесарь по ремонту автомобилей</t>
  </si>
  <si>
    <t>МДК.02.02</t>
  </si>
  <si>
    <t>МДК.02.03</t>
  </si>
  <si>
    <t xml:space="preserve">  </t>
  </si>
  <si>
    <t>Правила безопасности дорожного движения</t>
  </si>
  <si>
    <t>Э4</t>
  </si>
  <si>
    <t>ДЗ6</t>
  </si>
  <si>
    <t>ДЗ5</t>
  </si>
  <si>
    <t>З6</t>
  </si>
  <si>
    <t>Эм6</t>
  </si>
  <si>
    <t>2З/3ДЗ/5Э</t>
  </si>
  <si>
    <t>1З/3ДЗ/1Э</t>
  </si>
  <si>
    <t>З5</t>
  </si>
  <si>
    <t>2З/1ДЗ/1Э</t>
  </si>
  <si>
    <t>Организация работы слесаря по ремонту автомобилей</t>
  </si>
  <si>
    <t>ДЗ4</t>
  </si>
  <si>
    <t>Физическая культура/Адаптивная физическая культура</t>
  </si>
  <si>
    <t>23.02.07   Техническое обслуживание и ремонт двигателей, систем и агрегатов автомобилей</t>
  </si>
  <si>
    <r>
      <t>Квалификация</t>
    </r>
    <r>
      <rPr>
        <sz val="14"/>
        <color indexed="8"/>
        <rFont val="Times New Roman"/>
        <family val="1"/>
      </rPr>
      <t>: специалист</t>
    </r>
  </si>
  <si>
    <t>1З/2ДЗ/1Э</t>
  </si>
  <si>
    <t xml:space="preserve">Государственная итоговая аттестаци проводится в форме защиты выпускной квалификационной работы (дипломной работы/проекта)                                                            </t>
  </si>
  <si>
    <t>ЕН.03</t>
  </si>
  <si>
    <t>1З/1ДЗ/1Э</t>
  </si>
  <si>
    <t>в т.ч. вформе практической подготовки</t>
  </si>
  <si>
    <t>6З/9ДЗ/8Э</t>
  </si>
  <si>
    <t>Эм</t>
  </si>
  <si>
    <t>лаб. и практ. занятий, вкл. семинары и практич.подготовку</t>
  </si>
  <si>
    <t>Кабинеты:</t>
  </si>
  <si>
    <t>Инженерной графики</t>
  </si>
  <si>
    <t>Технической механики</t>
  </si>
  <si>
    <t>Электротехники и электроники</t>
  </si>
  <si>
    <t>Материаловедения</t>
  </si>
  <si>
    <t>Метрологии, стандартизации, сертификации</t>
  </si>
  <si>
    <t>Информационных технологий в профессиональной деятельности</t>
  </si>
  <si>
    <t>Правового обеспечения профессиональной деятельности</t>
  </si>
  <si>
    <t>Охраны труда</t>
  </si>
  <si>
    <t>Безопасности жизнедеятельности</t>
  </si>
  <si>
    <t>Устройства автомобилей</t>
  </si>
  <si>
    <t>Автомобильных эксплуатационных материалов</t>
  </si>
  <si>
    <t>Технического обслуживания и ремонта автомобилей</t>
  </si>
  <si>
    <t>Технического обслуживания и ремонта двигателей</t>
  </si>
  <si>
    <t>Технического обслуживания и ремонта электрооборудования</t>
  </si>
  <si>
    <t>Технического обслуживания и ремонта шасси автомобилей</t>
  </si>
  <si>
    <t>Ремонта кузовов автомобилей</t>
  </si>
  <si>
    <t>Лаборатории:</t>
  </si>
  <si>
    <t>Автомобильных двигателей</t>
  </si>
  <si>
    <t>Электрооборудования автомобилей</t>
  </si>
  <si>
    <t>Мастерские:</t>
  </si>
  <si>
    <t>Слесарно-станочная</t>
  </si>
  <si>
    <t>Сварочная</t>
  </si>
  <si>
    <t>Разборочно-сборочная</t>
  </si>
  <si>
    <t>Залы:</t>
  </si>
  <si>
    <t>Актовый зал</t>
  </si>
  <si>
    <t>Спортивный комплекс:</t>
  </si>
  <si>
    <t>спортивный зал</t>
  </si>
  <si>
    <t>тренажерный зал</t>
  </si>
  <si>
    <t>стадион</t>
  </si>
  <si>
    <t>* дигностический</t>
  </si>
  <si>
    <t>* слесарно-механический</t>
  </si>
  <si>
    <t>* кузовной</t>
  </si>
  <si>
    <t>* окрасочный</t>
  </si>
  <si>
    <t xml:space="preserve"> * уборочно-моечный</t>
  </si>
  <si>
    <t>3.Перечень кабинетов, лабораторий, мастерских и других помещений</t>
  </si>
  <si>
    <r>
      <t>Технического обслуживания автомобилей, включающая</t>
    </r>
    <r>
      <rPr>
        <b/>
        <sz val="14"/>
        <color indexed="8"/>
        <rFont val="Times New Roman"/>
        <family val="1"/>
      </rPr>
      <t xml:space="preserve"> участки</t>
    </r>
    <r>
      <rPr>
        <sz val="14"/>
        <color indexed="8"/>
        <rFont val="Times New Roman"/>
        <family val="1"/>
      </rPr>
      <t>:</t>
    </r>
  </si>
  <si>
    <t>Библиотека, читальный зал с выходом в интернет</t>
  </si>
  <si>
    <t>консультации</t>
  </si>
  <si>
    <t>ИП</t>
  </si>
  <si>
    <t>экзаменационные</t>
  </si>
  <si>
    <t>Основы экономики</t>
  </si>
  <si>
    <r>
      <t>Срок получения СПО по ППССЗ</t>
    </r>
    <r>
      <rPr>
        <sz val="14"/>
        <color indexed="8"/>
        <rFont val="Times New Roman"/>
        <family val="1"/>
      </rPr>
      <t xml:space="preserve"> - 3 года и 10 мес.</t>
    </r>
  </si>
  <si>
    <t>Э8</t>
  </si>
  <si>
    <t>З7</t>
  </si>
  <si>
    <t xml:space="preserve"> ДЗ4</t>
  </si>
  <si>
    <t>Э5</t>
  </si>
  <si>
    <t>ДЗ7</t>
  </si>
  <si>
    <t>ДЗ8</t>
  </si>
  <si>
    <t>З8</t>
  </si>
  <si>
    <t>Эм8</t>
  </si>
  <si>
    <t>ДЗкомп8</t>
  </si>
  <si>
    <t>4З/5ДЗ/4Э</t>
  </si>
  <si>
    <t>самостоятельная работа</t>
  </si>
  <si>
    <t>165нед</t>
  </si>
  <si>
    <t>2. План учебного процесса   23.02.07 Техническое обслуживание и ремонт двигателей, систем и агрегатов автомобилей, 2021-2025</t>
  </si>
  <si>
    <t>5 нед</t>
  </si>
  <si>
    <t>ДЗ2</t>
  </si>
  <si>
    <t>7 сем</t>
  </si>
  <si>
    <t>8 сем</t>
  </si>
  <si>
    <t>З2</t>
  </si>
  <si>
    <t>Э2</t>
  </si>
  <si>
    <t xml:space="preserve"> З8</t>
  </si>
  <si>
    <t xml:space="preserve"> Э2</t>
  </si>
  <si>
    <t xml:space="preserve"> З2</t>
  </si>
  <si>
    <t>контрольная работа</t>
  </si>
  <si>
    <t>Э3</t>
  </si>
  <si>
    <t>Эк</t>
  </si>
  <si>
    <t>Экв7</t>
  </si>
  <si>
    <t>12З/18ДЗ/14Э</t>
  </si>
  <si>
    <t>на базе среднего общего образования</t>
  </si>
  <si>
    <r>
      <t>Форма обучения</t>
    </r>
    <r>
      <rPr>
        <sz val="14"/>
        <color indexed="8"/>
        <rFont val="Times New Roman"/>
        <family val="1"/>
      </rPr>
      <t xml:space="preserve"> - заочная</t>
    </r>
  </si>
  <si>
    <t>Календарный учебный график                                                                                                                                                                                                                                                           23.02.06 Техническая эксплуатация подвижного состава железных дорог, 2021 -2025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</si>
  <si>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</si>
  <si>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</si>
  <si>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</si>
  <si>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</si>
  <si>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</si>
  <si>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</si>
  <si>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</si>
  <si>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</si>
  <si>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</si>
  <si>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</si>
  <si>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</si>
  <si>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</si>
  <si>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</si>
  <si>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01-03</t>
  </si>
  <si>
    <t>06-10</t>
  </si>
  <si>
    <t>13-17</t>
  </si>
  <si>
    <t>20-24</t>
  </si>
  <si>
    <t>27-01</t>
  </si>
  <si>
    <t>04-08</t>
  </si>
  <si>
    <t>11-15</t>
  </si>
  <si>
    <t>18-22</t>
  </si>
  <si>
    <t>25-29</t>
  </si>
  <si>
    <t>01-05</t>
  </si>
  <si>
    <t>08-12</t>
  </si>
  <si>
    <t>15-19</t>
  </si>
  <si>
    <t>22-26</t>
  </si>
  <si>
    <t>29-03</t>
  </si>
  <si>
    <t>27-31</t>
  </si>
  <si>
    <t>03-07</t>
  </si>
  <si>
    <t>10-14</t>
  </si>
  <si>
    <t>17-21</t>
  </si>
  <si>
    <t>24-28</t>
  </si>
  <si>
    <t>31-04</t>
  </si>
  <si>
    <t>07-11</t>
  </si>
  <si>
    <t>14-18</t>
  </si>
  <si>
    <t>21-25</t>
  </si>
  <si>
    <t>28-04</t>
  </si>
  <si>
    <t>28-01</t>
  </si>
  <si>
    <t>02-06</t>
  </si>
  <si>
    <t>09-13</t>
  </si>
  <si>
    <t>16-20</t>
  </si>
  <si>
    <t>23-27</t>
  </si>
  <si>
    <t>30-03</t>
  </si>
  <si>
    <t>с</t>
  </si>
  <si>
    <t>К</t>
  </si>
  <si>
    <t>У</t>
  </si>
  <si>
    <t>П</t>
  </si>
  <si>
    <t>Д</t>
  </si>
  <si>
    <t>КР</t>
  </si>
  <si>
    <t>З</t>
  </si>
  <si>
    <t>Обозначения:</t>
  </si>
  <si>
    <t>срс</t>
  </si>
  <si>
    <t xml:space="preserve">учебная практика </t>
  </si>
  <si>
    <t>лабораторно-экзаменационная сессия</t>
  </si>
  <si>
    <t>производственная практика по профилю профессии</t>
  </si>
  <si>
    <t>подготовка выпускной квалификационной работы</t>
  </si>
  <si>
    <t>преддипломна практика</t>
  </si>
  <si>
    <t>защита выпускной квалификационной  работы</t>
  </si>
  <si>
    <t>ЛЭС</t>
  </si>
  <si>
    <t>СРС</t>
  </si>
  <si>
    <t>2,4,6,8</t>
  </si>
  <si>
    <t>4курс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</si>
</sst>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u val="single"/>
      <sz val="6.25"/>
      <color indexed="39"/>
      <name val="Calibri"/>
      <family val="2"/>
    </font>
    <font>
      <u val="single"/>
      <sz val="6.2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4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ECF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7E2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3" borderId="2" applyNumberFormat="0" applyAlignment="0" applyProtection="0"/>
    <xf numFmtId="0" fontId="56" fillId="34" borderId="3" applyNumberFormat="0" applyAlignment="0" applyProtection="0"/>
    <xf numFmtId="0" fontId="57" fillId="34" borderId="2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36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42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left" vertical="center"/>
    </xf>
    <xf numFmtId="0" fontId="18" fillId="44" borderId="11" xfId="0" applyFont="1" applyFill="1" applyBorder="1" applyAlignment="1">
      <alignment horizontal="center" vertical="center"/>
    </xf>
    <xf numFmtId="0" fontId="20" fillId="44" borderId="11" xfId="71" applyNumberFormat="1" applyFont="1" applyFill="1" applyBorder="1" applyAlignment="1" applyProtection="1">
      <alignment horizontal="left" vertical="center" wrapText="1"/>
      <protection locked="0"/>
    </xf>
    <xf numFmtId="0" fontId="18" fillId="43" borderId="11" xfId="0" applyFont="1" applyFill="1" applyBorder="1" applyAlignment="1">
      <alignment horizontal="center" vertical="center"/>
    </xf>
    <xf numFmtId="0" fontId="18" fillId="4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8" fillId="45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left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20" fillId="46" borderId="11" xfId="71" applyNumberFormat="1" applyFont="1" applyFill="1" applyBorder="1" applyAlignment="1" applyProtection="1">
      <alignment horizontal="left" vertical="center" wrapText="1"/>
      <protection locked="0"/>
    </xf>
    <xf numFmtId="0" fontId="18" fillId="42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20" fillId="41" borderId="11" xfId="0" applyNumberFormat="1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47" borderId="11" xfId="0" applyFont="1" applyFill="1" applyBorder="1" applyAlignment="1">
      <alignment horizontal="center" vertical="center"/>
    </xf>
    <xf numFmtId="0" fontId="18" fillId="45" borderId="11" xfId="0" applyNumberFormat="1" applyFont="1" applyFill="1" applyBorder="1" applyAlignment="1">
      <alignment horizontal="center" vertical="center"/>
    </xf>
    <xf numFmtId="0" fontId="20" fillId="43" borderId="11" xfId="71" applyNumberFormat="1" applyFont="1" applyFill="1" applyBorder="1" applyAlignment="1" applyProtection="1">
      <alignment horizontal="left" vertical="center" wrapText="1"/>
      <protection locked="0"/>
    </xf>
    <xf numFmtId="0" fontId="20" fillId="48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49" borderId="11" xfId="0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center" vertical="center"/>
    </xf>
    <xf numFmtId="0" fontId="20" fillId="44" borderId="11" xfId="0" applyNumberFormat="1" applyFont="1" applyFill="1" applyBorder="1" applyAlignment="1">
      <alignment horizontal="center" vertical="center"/>
    </xf>
    <xf numFmtId="0" fontId="18" fillId="44" borderId="11" xfId="0" applyFont="1" applyFill="1" applyBorder="1" applyAlignment="1">
      <alignment horizontal="left" vertical="center" wrapText="1"/>
    </xf>
    <xf numFmtId="0" fontId="18" fillId="50" borderId="11" xfId="0" applyFont="1" applyFill="1" applyBorder="1" applyAlignment="1">
      <alignment horizontal="center" vertical="center"/>
    </xf>
    <xf numFmtId="0" fontId="18" fillId="50" borderId="11" xfId="0" applyFont="1" applyFill="1" applyBorder="1" applyAlignment="1">
      <alignment horizontal="center" vertical="center" wrapText="1"/>
    </xf>
    <xf numFmtId="0" fontId="18" fillId="50" borderId="11" xfId="0" applyNumberFormat="1" applyFont="1" applyFill="1" applyBorder="1" applyAlignment="1">
      <alignment horizontal="center" vertical="center"/>
    </xf>
    <xf numFmtId="0" fontId="20" fillId="43" borderId="11" xfId="0" applyNumberFormat="1" applyFont="1" applyFill="1" applyBorder="1" applyAlignment="1">
      <alignment horizontal="center" vertical="center"/>
    </xf>
    <xf numFmtId="0" fontId="18" fillId="43" borderId="11" xfId="0" applyNumberFormat="1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horizontal="left" vertical="center"/>
    </xf>
    <xf numFmtId="0" fontId="20" fillId="47" borderId="11" xfId="0" applyFont="1" applyFill="1" applyBorder="1" applyAlignment="1">
      <alignment horizontal="left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2" borderId="11" xfId="0" applyFont="1" applyFill="1" applyBorder="1" applyAlignment="1">
      <alignment horizontal="center" vertical="center"/>
    </xf>
    <xf numFmtId="0" fontId="0" fillId="47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0" fontId="20" fillId="5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textRotation="90" wrapText="1"/>
    </xf>
    <xf numFmtId="0" fontId="20" fillId="5" borderId="11" xfId="0" applyFont="1" applyFill="1" applyBorder="1" applyAlignment="1">
      <alignment horizontal="center" vertical="center"/>
    </xf>
    <xf numFmtId="0" fontId="72" fillId="5" borderId="11" xfId="0" applyFont="1" applyFill="1" applyBorder="1" applyAlignment="1">
      <alignment horizontal="center" vertical="center"/>
    </xf>
    <xf numFmtId="0" fontId="20" fillId="54" borderId="1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0" fillId="55" borderId="11" xfId="71" applyNumberFormat="1" applyFont="1" applyFill="1" applyBorder="1" applyAlignment="1" applyProtection="1">
      <alignment horizontal="left" vertical="center" wrapText="1"/>
      <protection locked="0"/>
    </xf>
    <xf numFmtId="0" fontId="20" fillId="56" borderId="11" xfId="71" applyNumberFormat="1" applyFont="1" applyFill="1" applyBorder="1" applyAlignment="1" applyProtection="1">
      <alignment horizontal="left" vertical="center" wrapText="1"/>
      <protection locked="0"/>
    </xf>
    <xf numFmtId="0" fontId="19" fillId="57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7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72" fillId="5" borderId="11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/>
    </xf>
    <xf numFmtId="0" fontId="27" fillId="0" borderId="0" xfId="72" applyFont="1">
      <alignment/>
      <protection/>
    </xf>
    <xf numFmtId="0" fontId="27" fillId="0" borderId="0" xfId="72" applyFont="1" applyAlignment="1">
      <alignment horizontal="center"/>
      <protection/>
    </xf>
    <xf numFmtId="49" fontId="27" fillId="0" borderId="12" xfId="72" applyNumberFormat="1" applyFont="1" applyBorder="1" applyAlignment="1">
      <alignment vertical="center"/>
      <protection/>
    </xf>
    <xf numFmtId="49" fontId="27" fillId="58" borderId="12" xfId="72" applyNumberFormat="1" applyFont="1" applyFill="1" applyBorder="1" applyAlignment="1">
      <alignment horizontal="center" vertical="center" textRotation="90"/>
      <protection/>
    </xf>
    <xf numFmtId="49" fontId="27" fillId="47" borderId="12" xfId="72" applyNumberFormat="1" applyFont="1" applyFill="1" applyBorder="1" applyAlignment="1">
      <alignment horizontal="center" vertical="center" textRotation="90"/>
      <protection/>
    </xf>
    <xf numFmtId="49" fontId="27" fillId="59" borderId="12" xfId="72" applyNumberFormat="1" applyFont="1" applyFill="1" applyBorder="1" applyAlignment="1">
      <alignment horizontal="center" vertical="center" textRotation="90"/>
      <protection/>
    </xf>
    <xf numFmtId="0" fontId="28" fillId="0" borderId="12" xfId="72" applyFont="1" applyBorder="1" applyAlignment="1">
      <alignment horizontal="center"/>
      <protection/>
    </xf>
    <xf numFmtId="0" fontId="29" fillId="0" borderId="12" xfId="72" applyFont="1" applyFill="1" applyBorder="1" applyAlignment="1">
      <alignment horizontal="center" vertical="center"/>
      <protection/>
    </xf>
    <xf numFmtId="0" fontId="29" fillId="60" borderId="12" xfId="72" applyFont="1" applyFill="1" applyBorder="1" applyAlignment="1">
      <alignment horizontal="center" vertical="center"/>
      <protection/>
    </xf>
    <xf numFmtId="0" fontId="30" fillId="0" borderId="12" xfId="72" applyFont="1" applyFill="1" applyBorder="1" applyAlignment="1">
      <alignment horizontal="center" vertical="center"/>
      <protection/>
    </xf>
    <xf numFmtId="0" fontId="29" fillId="59" borderId="12" xfId="72" applyFont="1" applyFill="1" applyBorder="1" applyAlignment="1">
      <alignment horizontal="center" vertical="center"/>
      <protection/>
    </xf>
    <xf numFmtId="0" fontId="27" fillId="0" borderId="12" xfId="72" applyFont="1" applyFill="1" applyBorder="1" applyAlignment="1">
      <alignment horizontal="center"/>
      <protection/>
    </xf>
    <xf numFmtId="0" fontId="29" fillId="8" borderId="12" xfId="72" applyFont="1" applyFill="1" applyBorder="1" applyAlignment="1">
      <alignment horizontal="center" vertical="center"/>
      <protection/>
    </xf>
    <xf numFmtId="0" fontId="29" fillId="19" borderId="12" xfId="72" applyFont="1" applyFill="1" applyBorder="1" applyAlignment="1">
      <alignment horizontal="center" vertical="center"/>
      <protection/>
    </xf>
    <xf numFmtId="0" fontId="29" fillId="13" borderId="12" xfId="72" applyFont="1" applyFill="1" applyBorder="1" applyAlignment="1">
      <alignment horizontal="center" vertical="center"/>
      <protection/>
    </xf>
    <xf numFmtId="0" fontId="29" fillId="61" borderId="12" xfId="72" applyFont="1" applyFill="1" applyBorder="1" applyAlignment="1">
      <alignment horizontal="center" vertical="center"/>
      <protection/>
    </xf>
    <xf numFmtId="0" fontId="27" fillId="62" borderId="12" xfId="0" applyFont="1" applyFill="1" applyBorder="1" applyAlignment="1">
      <alignment/>
    </xf>
    <xf numFmtId="0" fontId="29" fillId="63" borderId="12" xfId="0" applyFont="1" applyFill="1" applyBorder="1" applyAlignment="1">
      <alignment/>
    </xf>
    <xf numFmtId="0" fontId="29" fillId="64" borderId="12" xfId="72" applyFont="1" applyFill="1" applyBorder="1" applyAlignment="1">
      <alignment horizontal="center" vertical="center"/>
      <protection/>
    </xf>
    <xf numFmtId="0" fontId="32" fillId="0" borderId="0" xfId="72" applyFont="1">
      <alignment/>
      <protection/>
    </xf>
    <xf numFmtId="0" fontId="32" fillId="0" borderId="0" xfId="72" applyFont="1" applyAlignment="1">
      <alignment horizontal="center"/>
      <protection/>
    </xf>
    <xf numFmtId="0" fontId="27" fillId="0" borderId="0" xfId="72" applyFont="1" applyBorder="1" applyAlignment="1">
      <alignment/>
      <protection/>
    </xf>
    <xf numFmtId="0" fontId="27" fillId="0" borderId="0" xfId="72" applyFont="1" applyBorder="1" applyAlignment="1">
      <alignment horizontal="center"/>
      <protection/>
    </xf>
    <xf numFmtId="0" fontId="29" fillId="0" borderId="0" xfId="70" applyFont="1" applyBorder="1">
      <alignment/>
      <protection/>
    </xf>
    <xf numFmtId="0" fontId="30" fillId="0" borderId="0" xfId="72" applyFont="1" applyBorder="1" applyAlignment="1">
      <alignment horizontal="center" vertical="center"/>
      <protection/>
    </xf>
    <xf numFmtId="0" fontId="29" fillId="0" borderId="0" xfId="70" applyFont="1">
      <alignment/>
      <protection/>
    </xf>
    <xf numFmtId="0" fontId="34" fillId="0" borderId="0" xfId="72" applyFont="1" applyAlignment="1">
      <alignment vertical="center"/>
      <protection/>
    </xf>
    <xf numFmtId="0" fontId="35" fillId="0" borderId="0" xfId="70" applyFont="1">
      <alignment/>
      <protection/>
    </xf>
    <xf numFmtId="0" fontId="27" fillId="0" borderId="0" xfId="0" applyFont="1" applyAlignment="1">
      <alignment/>
    </xf>
    <xf numFmtId="0" fontId="27" fillId="0" borderId="13" xfId="72" applyFont="1" applyBorder="1" applyAlignment="1">
      <alignment horizontal="center" vertical="center"/>
      <protection/>
    </xf>
    <xf numFmtId="0" fontId="27" fillId="0" borderId="0" xfId="72" applyFont="1" applyAlignment="1">
      <alignment/>
      <protection/>
    </xf>
    <xf numFmtId="0" fontId="27" fillId="65" borderId="13" xfId="72" applyFont="1" applyFill="1" applyBorder="1" applyAlignment="1">
      <alignment horizontal="center"/>
      <protection/>
    </xf>
    <xf numFmtId="0" fontId="27" fillId="66" borderId="0" xfId="0" applyFont="1" applyFill="1" applyBorder="1" applyAlignment="1">
      <alignment/>
    </xf>
    <xf numFmtId="0" fontId="30" fillId="67" borderId="13" xfId="72" applyFont="1" applyFill="1" applyBorder="1" applyAlignment="1">
      <alignment horizontal="center" vertical="center"/>
      <protection/>
    </xf>
    <xf numFmtId="0" fontId="27" fillId="68" borderId="13" xfId="72" applyFont="1" applyFill="1" applyBorder="1" applyAlignment="1">
      <alignment horizontal="center" vertical="center"/>
      <protection/>
    </xf>
    <xf numFmtId="0" fontId="29" fillId="63" borderId="13" xfId="0" applyFont="1" applyFill="1" applyBorder="1" applyAlignment="1">
      <alignment/>
    </xf>
    <xf numFmtId="0" fontId="27" fillId="0" borderId="0" xfId="72" applyFont="1" applyBorder="1">
      <alignment/>
      <protection/>
    </xf>
    <xf numFmtId="0" fontId="29" fillId="69" borderId="13" xfId="72" applyFont="1" applyFill="1" applyBorder="1" applyAlignment="1">
      <alignment horizontal="center" vertical="center"/>
      <protection/>
    </xf>
    <xf numFmtId="0" fontId="27" fillId="62" borderId="13" xfId="0" applyFont="1" applyFill="1" applyBorder="1" applyAlignment="1">
      <alignment horizontal="center"/>
    </xf>
    <xf numFmtId="0" fontId="30" fillId="64" borderId="13" xfId="72" applyFont="1" applyFill="1" applyBorder="1" applyAlignment="1">
      <alignment horizontal="center" vertical="center"/>
      <protection/>
    </xf>
    <xf numFmtId="0" fontId="27" fillId="0" borderId="0" xfId="72" applyFont="1" applyAlignment="1">
      <alignment vertical="center"/>
      <protection/>
    </xf>
    <xf numFmtId="0" fontId="29" fillId="12" borderId="12" xfId="72" applyFont="1" applyFill="1" applyBorder="1" applyAlignment="1">
      <alignment horizontal="center" vertical="center"/>
      <protection/>
    </xf>
    <xf numFmtId="0" fontId="31" fillId="19" borderId="12" xfId="72" applyFont="1" applyFill="1" applyBorder="1" applyAlignment="1">
      <alignment horizontal="center" vertical="center"/>
      <protection/>
    </xf>
    <xf numFmtId="0" fontId="20" fillId="56" borderId="11" xfId="71" applyNumberFormat="1" applyFont="1" applyFill="1" applyBorder="1" applyAlignment="1" applyProtection="1">
      <alignment horizontal="center" vertical="center" wrapText="1"/>
      <protection locked="0"/>
    </xf>
    <xf numFmtId="0" fontId="20" fillId="56" borderId="14" xfId="71" applyNumberFormat="1" applyFont="1" applyFill="1" applyBorder="1" applyAlignment="1" applyProtection="1">
      <alignment horizontal="center" vertical="center" wrapText="1"/>
      <protection locked="0"/>
    </xf>
    <xf numFmtId="0" fontId="20" fillId="56" borderId="15" xfId="71" applyNumberFormat="1" applyFont="1" applyFill="1" applyBorder="1" applyAlignment="1" applyProtection="1">
      <alignment horizontal="center" vertical="center" wrapText="1"/>
      <protection locked="0"/>
    </xf>
    <xf numFmtId="0" fontId="20" fillId="56" borderId="16" xfId="71" applyNumberFormat="1" applyFont="1" applyFill="1" applyBorder="1" applyAlignment="1" applyProtection="1">
      <alignment horizontal="center" vertical="center" wrapText="1"/>
      <protection locked="0"/>
    </xf>
    <xf numFmtId="0" fontId="20" fillId="55" borderId="11" xfId="71" applyNumberFormat="1" applyFont="1" applyFill="1" applyBorder="1" applyAlignment="1" applyProtection="1">
      <alignment horizontal="center" vertical="center" wrapText="1"/>
      <protection locked="0"/>
    </xf>
    <xf numFmtId="0" fontId="20" fillId="43" borderId="11" xfId="71" applyNumberFormat="1" applyFont="1" applyFill="1" applyBorder="1" applyAlignment="1" applyProtection="1">
      <alignment horizontal="center" vertical="center" wrapText="1"/>
      <protection locked="0"/>
    </xf>
    <xf numFmtId="0" fontId="20" fillId="47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72" applyFont="1" applyBorder="1" applyAlignment="1">
      <alignment horizontal="center" vertical="top" wrapText="1"/>
      <protection/>
    </xf>
    <xf numFmtId="0" fontId="28" fillId="0" borderId="19" xfId="72" applyFont="1" applyBorder="1" applyAlignment="1">
      <alignment horizontal="center" vertical="center" textRotation="90"/>
      <protection/>
    </xf>
    <xf numFmtId="0" fontId="28" fillId="0" borderId="20" xfId="72" applyFont="1" applyBorder="1" applyAlignment="1">
      <alignment horizontal="center" vertical="center" textRotation="90"/>
      <protection/>
    </xf>
    <xf numFmtId="49" fontId="27" fillId="0" borderId="21" xfId="72" applyNumberFormat="1" applyFont="1" applyBorder="1" applyAlignment="1">
      <alignment horizontal="center" vertical="center"/>
      <protection/>
    </xf>
    <xf numFmtId="49" fontId="27" fillId="0" borderId="22" xfId="72" applyNumberFormat="1" applyFont="1" applyBorder="1" applyAlignment="1">
      <alignment horizontal="center" vertical="center"/>
      <protection/>
    </xf>
    <xf numFmtId="49" fontId="27" fillId="0" borderId="23" xfId="72" applyNumberFormat="1" applyFont="1" applyBorder="1" applyAlignment="1">
      <alignment horizontal="center" vertical="center"/>
      <protection/>
    </xf>
    <xf numFmtId="0" fontId="27" fillId="0" borderId="0" xfId="72" applyFont="1" applyBorder="1" applyAlignment="1">
      <alignment horizontal="left"/>
      <protection/>
    </xf>
    <xf numFmtId="0" fontId="27" fillId="0" borderId="0" xfId="72" applyFont="1" applyBorder="1" applyAlignment="1">
      <alignment horizontal="left" vertical="center"/>
      <protection/>
    </xf>
    <xf numFmtId="0" fontId="27" fillId="0" borderId="0" xfId="0" applyFont="1" applyBorder="1" applyAlignment="1">
      <alignment horizontal="left"/>
    </xf>
    <xf numFmtId="0" fontId="29" fillId="0" borderId="0" xfId="70" applyFont="1" applyBorder="1" applyAlignment="1">
      <alignment horizontal="left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4" xfId="71"/>
    <cellStyle name="Обычный_Календар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E0C2CD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D7"/>
      <rgbColor rgb="00CCFFCC"/>
      <rgbColor rgb="00FFF5CE"/>
      <rgbColor rgb="0094F2FE"/>
      <rgbColor rgb="00FFCCCC"/>
      <rgbColor rgb="00CC99FF"/>
      <rgbColor rgb="00FFDBB6"/>
      <rgbColor rgb="003366FF"/>
      <rgbColor rgb="0094F6C4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N15" sqref="N15"/>
    </sheetView>
  </sheetViews>
  <sheetFormatPr defaultColWidth="9.00390625" defaultRowHeight="15" customHeight="1"/>
  <cols>
    <col min="1" max="7" width="9.00390625" style="0" customWidth="1"/>
    <col min="8" max="8" width="11.140625" style="0" customWidth="1"/>
    <col min="9" max="13" width="9.00390625" style="0" customWidth="1"/>
    <col min="14" max="14" width="10.8515625" style="0" customWidth="1"/>
  </cols>
  <sheetData>
    <row r="1" spans="1:14" ht="18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.75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18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 customHeight="1">
      <c r="A6" s="137" t="s">
        <v>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18.75" customHeight="1">
      <c r="A7" s="134" t="s">
        <v>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8.75" customHeight="1">
      <c r="A8" s="134" t="s">
        <v>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8.75" customHeight="1">
      <c r="A9" s="134" t="s">
        <v>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31.5" customHeight="1">
      <c r="A10" s="135" t="s">
        <v>161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8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 customHeight="1">
      <c r="A17" s="1"/>
      <c r="B17" s="1"/>
      <c r="C17" s="1"/>
      <c r="D17" s="1"/>
      <c r="E17" s="1"/>
      <c r="F17" s="132" t="s">
        <v>162</v>
      </c>
      <c r="G17" s="132"/>
      <c r="H17" s="132"/>
      <c r="I17" s="132"/>
      <c r="J17" s="132"/>
      <c r="K17" s="132"/>
      <c r="L17" s="132"/>
      <c r="M17" s="132"/>
      <c r="N17" s="132"/>
    </row>
    <row r="18" spans="1:14" ht="18.75" customHeight="1">
      <c r="A18" s="1"/>
      <c r="B18" s="1"/>
      <c r="C18" s="1"/>
      <c r="D18" s="1"/>
      <c r="E18" s="1"/>
      <c r="F18" s="132" t="s">
        <v>242</v>
      </c>
      <c r="G18" s="132"/>
      <c r="H18" s="132"/>
      <c r="I18" s="132"/>
      <c r="J18" s="132"/>
      <c r="K18" s="132"/>
      <c r="L18" s="132"/>
      <c r="M18" s="132"/>
      <c r="N18" s="132"/>
    </row>
    <row r="19" spans="1:14" ht="18.75" customHeight="1">
      <c r="A19" s="1"/>
      <c r="B19" s="1"/>
      <c r="C19" s="1"/>
      <c r="D19" s="1"/>
      <c r="E19" s="1"/>
      <c r="F19" s="132" t="s">
        <v>213</v>
      </c>
      <c r="G19" s="132"/>
      <c r="H19" s="132"/>
      <c r="I19" s="132"/>
      <c r="J19" s="132"/>
      <c r="K19" s="132"/>
      <c r="L19" s="132"/>
      <c r="M19" s="132"/>
      <c r="N19" s="132"/>
    </row>
    <row r="20" spans="1:14" ht="18.75" customHeight="1">
      <c r="A20" s="1"/>
      <c r="B20" s="1"/>
      <c r="C20" s="1"/>
      <c r="D20" s="1"/>
      <c r="E20" s="1"/>
      <c r="F20" s="133" t="s">
        <v>241</v>
      </c>
      <c r="G20" s="133"/>
      <c r="H20" s="133"/>
      <c r="I20" s="133"/>
      <c r="J20" s="133"/>
      <c r="K20" s="133"/>
      <c r="L20" s="133"/>
      <c r="M20" s="133"/>
      <c r="N20" s="133"/>
    </row>
    <row r="21" spans="1:15" ht="18.75" customHeight="1">
      <c r="A21" s="1"/>
      <c r="B21" s="1"/>
      <c r="C21" s="1"/>
      <c r="D21" s="1"/>
      <c r="E21" s="1"/>
      <c r="F21" s="132" t="s">
        <v>7</v>
      </c>
      <c r="G21" s="132"/>
      <c r="H21" s="132"/>
      <c r="I21" s="132"/>
      <c r="J21" s="132"/>
      <c r="K21" s="132"/>
      <c r="L21" s="132"/>
      <c r="M21" s="132"/>
      <c r="N21" s="132"/>
      <c r="O21" s="72"/>
    </row>
    <row r="22" spans="1:14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6" ht="15" customHeight="1">
      <c r="G26" s="2">
        <v>2021</v>
      </c>
    </row>
  </sheetData>
  <sheetProtection selectLockedCells="1" selectUnlockedCells="1"/>
  <mergeCells count="15">
    <mergeCell ref="A1:N1"/>
    <mergeCell ref="A2:N2"/>
    <mergeCell ref="A3:N3"/>
    <mergeCell ref="A4:N4"/>
    <mergeCell ref="A6:N6"/>
    <mergeCell ref="A7:N7"/>
    <mergeCell ref="F21:N21"/>
    <mergeCell ref="F19:N19"/>
    <mergeCell ref="F20:N20"/>
    <mergeCell ref="A8:N8"/>
    <mergeCell ref="A9:N9"/>
    <mergeCell ref="A10:N10"/>
    <mergeCell ref="A11:N11"/>
    <mergeCell ref="F17:N17"/>
    <mergeCell ref="F18:N1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65" zoomScaleNormal="65" zoomScalePageLayoutView="0" workbookViewId="0" topLeftCell="A1">
      <selection activeCell="B18" sqref="B18"/>
    </sheetView>
  </sheetViews>
  <sheetFormatPr defaultColWidth="9.00390625" defaultRowHeight="15" customHeight="1"/>
  <cols>
    <col min="1" max="2" width="9.00390625" style="0" customWidth="1"/>
    <col min="3" max="3" width="11.57421875" style="0" customWidth="1"/>
    <col min="4" max="4" width="11.28125" style="0" customWidth="1"/>
    <col min="5" max="5" width="10.57421875" style="0" customWidth="1"/>
    <col min="6" max="6" width="11.7109375" style="0" customWidth="1"/>
    <col min="7" max="7" width="11.140625" style="0" customWidth="1"/>
    <col min="8" max="8" width="12.57421875" style="0" customWidth="1"/>
    <col min="9" max="9" width="16.28125" style="0" customWidth="1"/>
    <col min="10" max="10" width="9.00390625" style="0" customWidth="1"/>
    <col min="11" max="11" width="21.28125" style="0" customWidth="1"/>
  </cols>
  <sheetData>
    <row r="1" spans="1:11" ht="18.75" customHeight="1">
      <c r="A1" s="139" t="s">
        <v>8</v>
      </c>
      <c r="B1" s="139"/>
      <c r="C1" s="139"/>
      <c r="D1" s="139"/>
      <c r="E1" s="139"/>
      <c r="F1" s="139"/>
      <c r="G1" s="139"/>
      <c r="H1" s="139"/>
      <c r="I1" s="139"/>
      <c r="J1" s="76"/>
      <c r="K1" s="76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140" t="s">
        <v>9</v>
      </c>
      <c r="B3" s="4"/>
      <c r="C3" s="138" t="s">
        <v>302</v>
      </c>
      <c r="D3" s="138" t="s">
        <v>10</v>
      </c>
      <c r="E3" s="138" t="s">
        <v>11</v>
      </c>
      <c r="F3" s="138"/>
      <c r="G3" s="138" t="s">
        <v>13</v>
      </c>
      <c r="H3" s="138" t="s">
        <v>14</v>
      </c>
      <c r="I3" s="138" t="s">
        <v>15</v>
      </c>
      <c r="J3" s="5"/>
      <c r="K3" s="3"/>
    </row>
    <row r="4" spans="1:10" ht="71.25" customHeight="1">
      <c r="A4" s="140"/>
      <c r="B4" s="4" t="s">
        <v>303</v>
      </c>
      <c r="C4" s="138"/>
      <c r="D4" s="138"/>
      <c r="E4" s="6" t="s">
        <v>16</v>
      </c>
      <c r="F4" s="6" t="s">
        <v>17</v>
      </c>
      <c r="G4" s="138"/>
      <c r="H4" s="138"/>
      <c r="I4" s="138"/>
      <c r="J4" s="3"/>
    </row>
    <row r="5" spans="1:10" ht="21" customHeight="1">
      <c r="A5" s="7">
        <v>1</v>
      </c>
      <c r="B5" s="7"/>
      <c r="C5" s="7">
        <v>2</v>
      </c>
      <c r="D5" s="7">
        <v>3</v>
      </c>
      <c r="E5" s="7">
        <v>4</v>
      </c>
      <c r="F5" s="7">
        <v>5</v>
      </c>
      <c r="G5" s="7">
        <v>7</v>
      </c>
      <c r="H5" s="7">
        <v>8</v>
      </c>
      <c r="I5" s="7">
        <v>9</v>
      </c>
      <c r="J5" s="3"/>
    </row>
    <row r="6" spans="1:10" ht="30" customHeight="1">
      <c r="A6" s="4">
        <v>1</v>
      </c>
      <c r="B6" s="4">
        <v>36</v>
      </c>
      <c r="C6" s="4">
        <v>5</v>
      </c>
      <c r="D6" s="4"/>
      <c r="E6" s="4"/>
      <c r="F6" s="4">
        <v>0</v>
      </c>
      <c r="G6" s="4"/>
      <c r="H6" s="4">
        <v>11</v>
      </c>
      <c r="I6" s="10">
        <v>52</v>
      </c>
      <c r="J6" s="3"/>
    </row>
    <row r="7" spans="1:10" ht="27.75" customHeight="1">
      <c r="A7" s="4">
        <v>2</v>
      </c>
      <c r="B7" s="4">
        <v>31</v>
      </c>
      <c r="C7" s="4">
        <v>5</v>
      </c>
      <c r="D7" s="4">
        <v>5</v>
      </c>
      <c r="E7" s="4"/>
      <c r="F7" s="4"/>
      <c r="G7" s="4"/>
      <c r="H7" s="4">
        <v>11</v>
      </c>
      <c r="I7" s="8">
        <v>52</v>
      </c>
      <c r="J7" s="9"/>
    </row>
    <row r="8" spans="1:10" ht="27.75" customHeight="1">
      <c r="A8" s="4">
        <v>3</v>
      </c>
      <c r="B8" s="4">
        <v>24</v>
      </c>
      <c r="C8" s="4">
        <v>5</v>
      </c>
      <c r="D8" s="4">
        <v>2</v>
      </c>
      <c r="E8" s="4">
        <v>11</v>
      </c>
      <c r="F8" s="4"/>
      <c r="G8" s="4"/>
      <c r="H8" s="4">
        <v>10</v>
      </c>
      <c r="I8" s="8">
        <v>52</v>
      </c>
      <c r="J8" s="9"/>
    </row>
    <row r="9" spans="1:10" ht="27.75" customHeight="1">
      <c r="A9" s="4">
        <v>4</v>
      </c>
      <c r="B9" s="4">
        <v>19</v>
      </c>
      <c r="C9" s="4">
        <v>5</v>
      </c>
      <c r="D9" s="4"/>
      <c r="E9" s="4">
        <v>7</v>
      </c>
      <c r="F9" s="4">
        <v>4</v>
      </c>
      <c r="G9" s="4">
        <v>6</v>
      </c>
      <c r="H9" s="4">
        <v>2</v>
      </c>
      <c r="I9" s="8">
        <v>43</v>
      </c>
      <c r="J9" s="9"/>
    </row>
    <row r="10" spans="1:10" ht="27.75" customHeight="1">
      <c r="A10" s="10" t="s">
        <v>18</v>
      </c>
      <c r="B10" s="10">
        <v>110</v>
      </c>
      <c r="C10" s="8">
        <f aca="true" t="shared" si="0" ref="C10:I10">C6+C7+C8+C9</f>
        <v>20</v>
      </c>
      <c r="D10" s="8">
        <f t="shared" si="0"/>
        <v>7</v>
      </c>
      <c r="E10" s="8">
        <f t="shared" si="0"/>
        <v>18</v>
      </c>
      <c r="F10" s="8">
        <f t="shared" si="0"/>
        <v>4</v>
      </c>
      <c r="G10" s="8">
        <f t="shared" si="0"/>
        <v>6</v>
      </c>
      <c r="H10" s="8">
        <f t="shared" si="0"/>
        <v>34</v>
      </c>
      <c r="I10" s="8">
        <f t="shared" si="0"/>
        <v>199</v>
      </c>
      <c r="J10" s="9"/>
    </row>
    <row r="11" spans="1:1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 selectLockedCells="1" selectUnlockedCells="1"/>
  <mergeCells count="8">
    <mergeCell ref="H3:H4"/>
    <mergeCell ref="I3:I4"/>
    <mergeCell ref="A1:I1"/>
    <mergeCell ref="A3:A4"/>
    <mergeCell ref="C3:C4"/>
    <mergeCell ref="D3:D4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="57" zoomScaleNormal="57" zoomScalePageLayoutView="0" workbookViewId="0" topLeftCell="A1">
      <selection activeCell="X12" sqref="X12"/>
    </sheetView>
  </sheetViews>
  <sheetFormatPr defaultColWidth="9.00390625" defaultRowHeight="15" customHeight="1"/>
  <cols>
    <col min="1" max="1" width="18.8515625" style="0" customWidth="1"/>
    <col min="2" max="2" width="38.140625" style="0" customWidth="1"/>
    <col min="3" max="3" width="9.8515625" style="0" customWidth="1"/>
    <col min="4" max="4" width="22.28125" style="0" customWidth="1"/>
    <col min="5" max="5" width="10.8515625" style="0" customWidth="1"/>
    <col min="6" max="6" width="11.140625" style="0" customWidth="1"/>
    <col min="7" max="7" width="11.57421875" style="0" customWidth="1"/>
    <col min="8" max="8" width="9.00390625" style="0" customWidth="1"/>
    <col min="9" max="9" width="8.00390625" style="0" customWidth="1"/>
    <col min="10" max="10" width="8.7109375" style="0" customWidth="1"/>
    <col min="11" max="11" width="6.7109375" style="0" customWidth="1"/>
    <col min="12" max="12" width="7.57421875" style="0" customWidth="1"/>
    <col min="13" max="13" width="8.8515625" style="0" customWidth="1"/>
    <col min="14" max="14" width="9.28125" style="0" customWidth="1"/>
    <col min="15" max="16" width="10.28125" style="0" customWidth="1"/>
    <col min="17" max="17" width="12.140625" style="0" customWidth="1"/>
    <col min="18" max="18" width="12.8515625" style="0" customWidth="1"/>
    <col min="19" max="19" width="12.28125" style="0" customWidth="1"/>
    <col min="20" max="20" width="11.7109375" style="0" customWidth="1"/>
    <col min="21" max="21" width="11.57421875" style="0" customWidth="1"/>
    <col min="22" max="22" width="12.00390625" style="0" customWidth="1"/>
  </cols>
  <sheetData>
    <row r="1" spans="1:22" ht="38.25" customHeight="1">
      <c r="A1" s="158" t="s">
        <v>226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2" ht="12.75" customHeight="1">
      <c r="A2" s="140" t="s">
        <v>19</v>
      </c>
      <c r="B2" s="157" t="s">
        <v>20</v>
      </c>
      <c r="C2" s="144" t="s">
        <v>236</v>
      </c>
      <c r="D2" s="153" t="s">
        <v>21</v>
      </c>
      <c r="E2" s="153" t="s">
        <v>22</v>
      </c>
      <c r="F2" s="154" t="s">
        <v>23</v>
      </c>
      <c r="G2" s="154"/>
      <c r="H2" s="154"/>
      <c r="I2" s="154"/>
      <c r="J2" s="154"/>
      <c r="K2" s="154"/>
      <c r="L2" s="154"/>
      <c r="M2" s="154"/>
      <c r="N2" s="154"/>
      <c r="O2" s="147"/>
      <c r="P2" s="148"/>
      <c r="Q2" s="154"/>
      <c r="R2" s="154"/>
      <c r="S2" s="154"/>
      <c r="T2" s="154"/>
      <c r="U2" s="154"/>
      <c r="V2" s="154"/>
    </row>
    <row r="3" spans="1:22" ht="31.5" customHeight="1">
      <c r="A3" s="140"/>
      <c r="B3" s="157"/>
      <c r="C3" s="145"/>
      <c r="D3" s="153"/>
      <c r="E3" s="153"/>
      <c r="F3" s="153" t="s">
        <v>224</v>
      </c>
      <c r="G3" s="157" t="s">
        <v>24</v>
      </c>
      <c r="H3" s="157"/>
      <c r="I3" s="157"/>
      <c r="J3" s="157"/>
      <c r="K3" s="157"/>
      <c r="L3" s="157"/>
      <c r="M3" s="157"/>
      <c r="N3" s="157"/>
      <c r="O3" s="142" t="s">
        <v>25</v>
      </c>
      <c r="P3" s="143"/>
      <c r="Q3" s="154" t="s">
        <v>26</v>
      </c>
      <c r="R3" s="154"/>
      <c r="S3" s="154" t="s">
        <v>27</v>
      </c>
      <c r="T3" s="154"/>
      <c r="U3" s="154" t="s">
        <v>305</v>
      </c>
      <c r="V3" s="154"/>
    </row>
    <row r="4" spans="1:22" ht="30.75" customHeight="1">
      <c r="A4" s="140"/>
      <c r="B4" s="157"/>
      <c r="C4" s="145"/>
      <c r="D4" s="153"/>
      <c r="E4" s="153"/>
      <c r="F4" s="153"/>
      <c r="G4" s="153" t="s">
        <v>28</v>
      </c>
      <c r="H4" s="153" t="s">
        <v>29</v>
      </c>
      <c r="I4" s="155" t="s">
        <v>170</v>
      </c>
      <c r="J4" s="156"/>
      <c r="K4" s="142" t="s">
        <v>209</v>
      </c>
      <c r="L4" s="143"/>
      <c r="M4" s="153" t="s">
        <v>30</v>
      </c>
      <c r="N4" s="153" t="s">
        <v>12</v>
      </c>
      <c r="O4" s="66" t="s">
        <v>31</v>
      </c>
      <c r="P4" s="66" t="s">
        <v>32</v>
      </c>
      <c r="Q4" s="7" t="s">
        <v>33</v>
      </c>
      <c r="R4" s="7" t="s">
        <v>34</v>
      </c>
      <c r="S4" s="7" t="s">
        <v>35</v>
      </c>
      <c r="T4" s="7" t="s">
        <v>36</v>
      </c>
      <c r="U4" s="7" t="s">
        <v>229</v>
      </c>
      <c r="V4" s="7" t="s">
        <v>230</v>
      </c>
    </row>
    <row r="5" spans="1:22" ht="69" customHeight="1">
      <c r="A5" s="140"/>
      <c r="B5" s="157"/>
      <c r="C5" s="146"/>
      <c r="D5" s="153"/>
      <c r="E5" s="153"/>
      <c r="F5" s="153"/>
      <c r="G5" s="153"/>
      <c r="H5" s="153"/>
      <c r="I5" s="63" t="s">
        <v>28</v>
      </c>
      <c r="J5" s="63" t="s">
        <v>167</v>
      </c>
      <c r="K5" s="63" t="s">
        <v>210</v>
      </c>
      <c r="L5" s="67" t="s">
        <v>211</v>
      </c>
      <c r="M5" s="153"/>
      <c r="N5" s="153"/>
      <c r="O5" s="75"/>
      <c r="P5" s="75"/>
      <c r="Q5" s="12"/>
      <c r="R5" s="12"/>
      <c r="S5" s="11"/>
      <c r="T5" s="11"/>
      <c r="U5" s="12"/>
      <c r="V5" s="12"/>
    </row>
    <row r="6" spans="1:22" s="20" customFormat="1" ht="53.25" customHeight="1">
      <c r="A6" s="13" t="s">
        <v>40</v>
      </c>
      <c r="B6" s="21" t="s">
        <v>147</v>
      </c>
      <c r="C6" s="21"/>
      <c r="D6" s="13" t="s">
        <v>155</v>
      </c>
      <c r="E6" s="35">
        <f aca="true" t="shared" si="0" ref="E6:P6">E7+E8+E9+E10+E11</f>
        <v>534</v>
      </c>
      <c r="F6" s="35">
        <f t="shared" si="0"/>
        <v>454</v>
      </c>
      <c r="G6" s="35">
        <f t="shared" si="0"/>
        <v>80</v>
      </c>
      <c r="H6" s="35">
        <f t="shared" si="0"/>
        <v>28</v>
      </c>
      <c r="I6" s="35">
        <f t="shared" si="0"/>
        <v>76</v>
      </c>
      <c r="J6" s="35">
        <f t="shared" si="0"/>
        <v>0</v>
      </c>
      <c r="K6" s="35"/>
      <c r="L6" s="35">
        <f t="shared" si="0"/>
        <v>4</v>
      </c>
      <c r="M6" s="35">
        <f t="shared" si="0"/>
        <v>0</v>
      </c>
      <c r="N6" s="35">
        <f t="shared" si="0"/>
        <v>8</v>
      </c>
      <c r="O6" s="35">
        <f t="shared" si="0"/>
        <v>20</v>
      </c>
      <c r="P6" s="35">
        <f t="shared" si="0"/>
        <v>28</v>
      </c>
      <c r="Q6" s="35">
        <f aca="true" t="shared" si="1" ref="Q6:V6">SUM(Q7:Q11)</f>
        <v>6</v>
      </c>
      <c r="R6" s="35">
        <f t="shared" si="1"/>
        <v>6</v>
      </c>
      <c r="S6" s="35">
        <f t="shared" si="1"/>
        <v>6</v>
      </c>
      <c r="T6" s="35">
        <f t="shared" si="1"/>
        <v>4</v>
      </c>
      <c r="U6" s="35">
        <f t="shared" si="1"/>
        <v>4</v>
      </c>
      <c r="V6" s="35">
        <f t="shared" si="1"/>
        <v>4</v>
      </c>
    </row>
    <row r="7" spans="1:22" s="20" customFormat="1" ht="24.75" customHeight="1">
      <c r="A7" s="14" t="s">
        <v>41</v>
      </c>
      <c r="B7" s="14" t="s">
        <v>42</v>
      </c>
      <c r="C7" s="15"/>
      <c r="D7" s="15" t="s">
        <v>228</v>
      </c>
      <c r="E7" s="15">
        <v>64</v>
      </c>
      <c r="F7" s="40">
        <v>52</v>
      </c>
      <c r="G7" s="78">
        <v>12</v>
      </c>
      <c r="H7" s="15">
        <v>12</v>
      </c>
      <c r="I7" s="15">
        <v>12</v>
      </c>
      <c r="J7" s="15">
        <v>0</v>
      </c>
      <c r="K7" s="15"/>
      <c r="L7" s="15"/>
      <c r="M7" s="15"/>
      <c r="N7" s="15"/>
      <c r="O7" s="68">
        <v>4</v>
      </c>
      <c r="P7" s="68">
        <v>8</v>
      </c>
      <c r="Q7" s="17">
        <v>0</v>
      </c>
      <c r="R7" s="17">
        <v>0</v>
      </c>
      <c r="S7" s="16"/>
      <c r="T7" s="16">
        <v>0</v>
      </c>
      <c r="U7" s="17"/>
      <c r="V7" s="17"/>
    </row>
    <row r="8" spans="1:22" s="20" customFormat="1" ht="23.25" customHeight="1">
      <c r="A8" s="14" t="s">
        <v>43</v>
      </c>
      <c r="B8" s="14" t="s">
        <v>37</v>
      </c>
      <c r="C8" s="15">
        <v>2</v>
      </c>
      <c r="D8" s="15" t="s">
        <v>228</v>
      </c>
      <c r="E8" s="15">
        <v>66</v>
      </c>
      <c r="F8" s="40">
        <v>54</v>
      </c>
      <c r="G8" s="78">
        <v>12</v>
      </c>
      <c r="H8" s="15">
        <v>12</v>
      </c>
      <c r="I8" s="15">
        <v>12</v>
      </c>
      <c r="J8" s="15">
        <v>0</v>
      </c>
      <c r="K8" s="15"/>
      <c r="L8" s="15"/>
      <c r="M8" s="15"/>
      <c r="N8" s="15"/>
      <c r="O8" s="68">
        <v>4</v>
      </c>
      <c r="P8" s="68">
        <v>6</v>
      </c>
      <c r="Q8" s="17"/>
      <c r="R8" s="17"/>
      <c r="S8" s="16">
        <v>0</v>
      </c>
      <c r="T8" s="16"/>
      <c r="U8" s="17"/>
      <c r="V8" s="17"/>
    </row>
    <row r="9" spans="1:22" s="20" customFormat="1" ht="56.25" customHeight="1">
      <c r="A9" s="22" t="s">
        <v>44</v>
      </c>
      <c r="B9" s="18" t="s">
        <v>45</v>
      </c>
      <c r="C9" s="45" t="s">
        <v>304</v>
      </c>
      <c r="D9" s="15" t="s">
        <v>214</v>
      </c>
      <c r="E9" s="15">
        <f>SUM(F9+G9)</f>
        <v>168</v>
      </c>
      <c r="F9" s="40">
        <v>128</v>
      </c>
      <c r="G9" s="78">
        <v>40</v>
      </c>
      <c r="H9" s="15">
        <v>0</v>
      </c>
      <c r="I9" s="15">
        <v>40</v>
      </c>
      <c r="J9" s="15">
        <v>0</v>
      </c>
      <c r="K9" s="15"/>
      <c r="L9" s="15">
        <v>4</v>
      </c>
      <c r="M9" s="15"/>
      <c r="N9" s="15">
        <v>8</v>
      </c>
      <c r="O9" s="68">
        <v>4</v>
      </c>
      <c r="P9" s="68">
        <v>6</v>
      </c>
      <c r="Q9" s="17">
        <v>6</v>
      </c>
      <c r="R9" s="17">
        <v>6</v>
      </c>
      <c r="S9" s="16">
        <v>6</v>
      </c>
      <c r="T9" s="16">
        <v>4</v>
      </c>
      <c r="U9" s="17">
        <v>4</v>
      </c>
      <c r="V9" s="17">
        <v>4</v>
      </c>
    </row>
    <row r="10" spans="1:22" s="20" customFormat="1" ht="56.25">
      <c r="A10" s="22" t="s">
        <v>46</v>
      </c>
      <c r="B10" s="18" t="s">
        <v>160</v>
      </c>
      <c r="C10" s="18"/>
      <c r="D10" s="15" t="s">
        <v>228</v>
      </c>
      <c r="E10" s="15">
        <v>168</v>
      </c>
      <c r="F10" s="40">
        <v>160</v>
      </c>
      <c r="G10" s="78">
        <v>8</v>
      </c>
      <c r="H10" s="15">
        <v>2</v>
      </c>
      <c r="I10" s="15">
        <v>6</v>
      </c>
      <c r="J10" s="15">
        <v>0</v>
      </c>
      <c r="K10" s="15"/>
      <c r="L10" s="15"/>
      <c r="M10" s="15"/>
      <c r="N10" s="15"/>
      <c r="O10" s="68">
        <v>4</v>
      </c>
      <c r="P10" s="68">
        <v>4</v>
      </c>
      <c r="Q10" s="17">
        <v>0</v>
      </c>
      <c r="R10" s="17">
        <v>0</v>
      </c>
      <c r="S10" s="16">
        <v>0</v>
      </c>
      <c r="T10" s="16">
        <v>0</v>
      </c>
      <c r="U10" s="17">
        <v>0</v>
      </c>
      <c r="V10" s="17">
        <v>0</v>
      </c>
    </row>
    <row r="11" spans="1:22" s="20" customFormat="1" ht="30" customHeight="1">
      <c r="A11" s="22" t="s">
        <v>47</v>
      </c>
      <c r="B11" s="18" t="s">
        <v>48</v>
      </c>
      <c r="C11" s="18"/>
      <c r="D11" s="15" t="s">
        <v>231</v>
      </c>
      <c r="E11" s="15">
        <v>68</v>
      </c>
      <c r="F11" s="36">
        <v>60</v>
      </c>
      <c r="G11" s="78">
        <v>8</v>
      </c>
      <c r="H11" s="15">
        <v>2</v>
      </c>
      <c r="I11" s="15">
        <v>6</v>
      </c>
      <c r="J11" s="15">
        <v>0</v>
      </c>
      <c r="K11" s="15"/>
      <c r="L11" s="15"/>
      <c r="M11" s="15"/>
      <c r="N11" s="15"/>
      <c r="O11" s="68">
        <v>4</v>
      </c>
      <c r="P11" s="68">
        <v>4</v>
      </c>
      <c r="Q11" s="17"/>
      <c r="R11" s="17"/>
      <c r="S11" s="16"/>
      <c r="T11" s="16"/>
      <c r="U11" s="17"/>
      <c r="V11" s="17"/>
    </row>
    <row r="12" spans="1:22" s="20" customFormat="1" ht="43.5" customHeight="1">
      <c r="A12" s="13" t="s">
        <v>49</v>
      </c>
      <c r="B12" s="21" t="s">
        <v>50</v>
      </c>
      <c r="C12" s="21"/>
      <c r="D12" s="13" t="s">
        <v>166</v>
      </c>
      <c r="E12" s="35">
        <f aca="true" t="shared" si="2" ref="E12:J12">E13+E14+E15</f>
        <v>164</v>
      </c>
      <c r="F12" s="35">
        <f t="shared" si="2"/>
        <v>132</v>
      </c>
      <c r="G12" s="35">
        <f t="shared" si="2"/>
        <v>32</v>
      </c>
      <c r="H12" s="35">
        <f t="shared" si="2"/>
        <v>10</v>
      </c>
      <c r="I12" s="35">
        <f t="shared" si="2"/>
        <v>22</v>
      </c>
      <c r="J12" s="35">
        <f t="shared" si="2"/>
        <v>0</v>
      </c>
      <c r="K12" s="35"/>
      <c r="L12" s="35">
        <f>L13+L14</f>
        <v>6</v>
      </c>
      <c r="M12" s="35">
        <f>M13+M14</f>
        <v>0</v>
      </c>
      <c r="N12" s="35">
        <f aca="true" t="shared" si="3" ref="N12:V12">SUM(N13:N14)</f>
        <v>8</v>
      </c>
      <c r="O12" s="35">
        <v>18</v>
      </c>
      <c r="P12" s="35">
        <v>16</v>
      </c>
      <c r="Q12" s="35">
        <f>SUM(Q13:Q15)</f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</row>
    <row r="13" spans="1:22" s="20" customFormat="1" ht="25.5" customHeight="1">
      <c r="A13" s="22" t="s">
        <v>51</v>
      </c>
      <c r="B13" s="18" t="s">
        <v>52</v>
      </c>
      <c r="C13" s="45">
        <v>2</v>
      </c>
      <c r="D13" s="39" t="s">
        <v>228</v>
      </c>
      <c r="E13" s="15">
        <v>64</v>
      </c>
      <c r="F13" s="15">
        <v>52</v>
      </c>
      <c r="G13" s="78">
        <v>12</v>
      </c>
      <c r="H13" s="15">
        <v>2</v>
      </c>
      <c r="I13" s="15">
        <v>10</v>
      </c>
      <c r="J13" s="15">
        <v>0</v>
      </c>
      <c r="K13" s="15"/>
      <c r="L13" s="15"/>
      <c r="M13" s="15"/>
      <c r="N13" s="15"/>
      <c r="O13" s="68">
        <v>6</v>
      </c>
      <c r="P13" s="68">
        <v>6</v>
      </c>
      <c r="Q13" s="17"/>
      <c r="R13" s="17"/>
      <c r="S13" s="16"/>
      <c r="T13" s="16"/>
      <c r="U13" s="17"/>
      <c r="V13" s="17"/>
    </row>
    <row r="14" spans="1:22" s="20" customFormat="1" ht="26.25" customHeight="1">
      <c r="A14" s="22" t="s">
        <v>53</v>
      </c>
      <c r="B14" s="18" t="s">
        <v>38</v>
      </c>
      <c r="C14" s="45">
        <v>2</v>
      </c>
      <c r="D14" s="39" t="s">
        <v>232</v>
      </c>
      <c r="E14" s="15">
        <f>SUM(F14+G14)</f>
        <v>64</v>
      </c>
      <c r="F14" s="15">
        <v>52</v>
      </c>
      <c r="G14" s="78">
        <v>12</v>
      </c>
      <c r="H14" s="15">
        <v>2</v>
      </c>
      <c r="I14" s="15">
        <v>10</v>
      </c>
      <c r="J14" s="15">
        <v>0</v>
      </c>
      <c r="K14" s="15"/>
      <c r="L14" s="15">
        <v>6</v>
      </c>
      <c r="M14" s="15"/>
      <c r="N14" s="15">
        <v>8</v>
      </c>
      <c r="O14" s="68">
        <v>6</v>
      </c>
      <c r="P14" s="68">
        <v>6</v>
      </c>
      <c r="Q14" s="17">
        <v>0</v>
      </c>
      <c r="R14" s="17"/>
      <c r="S14" s="16"/>
      <c r="T14" s="16"/>
      <c r="U14" s="17"/>
      <c r="V14" s="17"/>
    </row>
    <row r="15" spans="1:22" s="59" customFormat="1" ht="28.5" customHeight="1">
      <c r="A15" s="55" t="s">
        <v>165</v>
      </c>
      <c r="B15" s="56" t="s">
        <v>39</v>
      </c>
      <c r="C15" s="131">
        <v>2</v>
      </c>
      <c r="D15" s="57" t="s">
        <v>231</v>
      </c>
      <c r="E15" s="41">
        <v>36</v>
      </c>
      <c r="F15" s="41">
        <v>28</v>
      </c>
      <c r="G15" s="78">
        <v>8</v>
      </c>
      <c r="H15" s="41">
        <v>6</v>
      </c>
      <c r="I15" s="41">
        <v>2</v>
      </c>
      <c r="J15" s="41">
        <v>0</v>
      </c>
      <c r="K15" s="41"/>
      <c r="L15" s="41"/>
      <c r="M15" s="41"/>
      <c r="N15" s="41"/>
      <c r="O15" s="68">
        <v>6</v>
      </c>
      <c r="P15" s="68">
        <v>4</v>
      </c>
      <c r="Q15" s="62">
        <v>0</v>
      </c>
      <c r="R15" s="62"/>
      <c r="S15" s="58"/>
      <c r="T15" s="58"/>
      <c r="U15" s="62"/>
      <c r="V15" s="62"/>
    </row>
    <row r="16" spans="1:22" s="20" customFormat="1" ht="36" customHeight="1">
      <c r="A16" s="31" t="s">
        <v>54</v>
      </c>
      <c r="B16" s="32" t="s">
        <v>113</v>
      </c>
      <c r="C16" s="32"/>
      <c r="D16" s="31" t="s">
        <v>223</v>
      </c>
      <c r="E16" s="42">
        <f aca="true" t="shared" si="4" ref="E16:J16">SUM(E17:E29)</f>
        <v>1026</v>
      </c>
      <c r="F16" s="42">
        <f t="shared" si="4"/>
        <v>852</v>
      </c>
      <c r="G16" s="42">
        <f t="shared" si="4"/>
        <v>174</v>
      </c>
      <c r="H16" s="42">
        <f t="shared" si="4"/>
        <v>72</v>
      </c>
      <c r="I16" s="42">
        <f t="shared" si="4"/>
        <v>100</v>
      </c>
      <c r="J16" s="42">
        <f t="shared" si="4"/>
        <v>4</v>
      </c>
      <c r="K16" s="42"/>
      <c r="L16" s="42">
        <f aca="true" t="shared" si="5" ref="L16:V16">SUM(L17:L29)</f>
        <v>15</v>
      </c>
      <c r="M16" s="42">
        <f t="shared" si="5"/>
        <v>0</v>
      </c>
      <c r="N16" s="42">
        <f t="shared" si="5"/>
        <v>31</v>
      </c>
      <c r="O16" s="42">
        <v>28</v>
      </c>
      <c r="P16" s="42">
        <v>38</v>
      </c>
      <c r="Q16" s="42">
        <f t="shared" si="5"/>
        <v>34</v>
      </c>
      <c r="R16" s="42">
        <f t="shared" si="5"/>
        <v>34</v>
      </c>
      <c r="S16" s="42">
        <f t="shared" si="5"/>
        <v>0</v>
      </c>
      <c r="T16" s="42">
        <f t="shared" si="5"/>
        <v>0</v>
      </c>
      <c r="U16" s="42">
        <f t="shared" si="5"/>
        <v>0</v>
      </c>
      <c r="V16" s="42">
        <f t="shared" si="5"/>
        <v>40</v>
      </c>
    </row>
    <row r="17" spans="1:22" s="20" customFormat="1" ht="29.25" customHeight="1">
      <c r="A17" s="22" t="s">
        <v>55</v>
      </c>
      <c r="B17" s="43" t="s">
        <v>56</v>
      </c>
      <c r="C17" s="130">
        <v>4</v>
      </c>
      <c r="D17" s="15" t="s">
        <v>216</v>
      </c>
      <c r="E17" s="15">
        <v>100</v>
      </c>
      <c r="F17" s="15">
        <v>84</v>
      </c>
      <c r="G17" s="78">
        <v>16</v>
      </c>
      <c r="H17" s="15">
        <v>2</v>
      </c>
      <c r="I17" s="15">
        <v>14</v>
      </c>
      <c r="J17" s="15">
        <v>0</v>
      </c>
      <c r="K17" s="15"/>
      <c r="L17" s="15"/>
      <c r="M17" s="15"/>
      <c r="N17" s="15"/>
      <c r="O17" s="68"/>
      <c r="P17" s="68"/>
      <c r="Q17" s="17">
        <v>8</v>
      </c>
      <c r="R17" s="17">
        <v>8</v>
      </c>
      <c r="S17" s="16"/>
      <c r="T17" s="16"/>
      <c r="U17" s="17"/>
      <c r="V17" s="17"/>
    </row>
    <row r="18" spans="1:22" s="20" customFormat="1" ht="29.25" customHeight="1">
      <c r="A18" s="22" t="s">
        <v>57</v>
      </c>
      <c r="B18" s="43" t="s">
        <v>61</v>
      </c>
      <c r="C18" s="130">
        <v>4</v>
      </c>
      <c r="D18" s="15" t="s">
        <v>216</v>
      </c>
      <c r="E18" s="15">
        <v>72</v>
      </c>
      <c r="F18" s="15">
        <v>60</v>
      </c>
      <c r="G18" s="78">
        <v>12</v>
      </c>
      <c r="H18" s="15">
        <v>2</v>
      </c>
      <c r="I18" s="15">
        <v>10</v>
      </c>
      <c r="J18" s="15">
        <v>0</v>
      </c>
      <c r="K18" s="15"/>
      <c r="L18" s="15"/>
      <c r="M18" s="15"/>
      <c r="N18" s="15"/>
      <c r="O18" s="68"/>
      <c r="P18" s="68"/>
      <c r="Q18" s="17">
        <v>6</v>
      </c>
      <c r="R18" s="17">
        <v>6</v>
      </c>
      <c r="S18" s="16"/>
      <c r="T18" s="16"/>
      <c r="U18" s="17"/>
      <c r="V18" s="17"/>
    </row>
    <row r="19" spans="1:22" s="20" customFormat="1" ht="36" customHeight="1">
      <c r="A19" s="22" t="s">
        <v>58</v>
      </c>
      <c r="B19" s="43" t="s">
        <v>115</v>
      </c>
      <c r="C19" s="130">
        <v>4</v>
      </c>
      <c r="D19" s="39" t="s">
        <v>149</v>
      </c>
      <c r="E19" s="15">
        <v>64</v>
      </c>
      <c r="F19" s="15">
        <v>44</v>
      </c>
      <c r="G19" s="78">
        <v>20</v>
      </c>
      <c r="H19" s="15">
        <v>8</v>
      </c>
      <c r="I19" s="15">
        <v>12</v>
      </c>
      <c r="J19" s="15">
        <v>0</v>
      </c>
      <c r="K19" s="15"/>
      <c r="L19" s="15">
        <v>6</v>
      </c>
      <c r="M19" s="15"/>
      <c r="N19" s="15">
        <v>8</v>
      </c>
      <c r="O19" s="68"/>
      <c r="P19" s="68"/>
      <c r="Q19" s="17">
        <v>10</v>
      </c>
      <c r="R19" s="17">
        <v>10</v>
      </c>
      <c r="S19" s="16"/>
      <c r="T19" s="16"/>
      <c r="U19" s="17"/>
      <c r="V19" s="17"/>
    </row>
    <row r="20" spans="1:22" s="20" customFormat="1" ht="29.25" customHeight="1">
      <c r="A20" s="22" t="s">
        <v>60</v>
      </c>
      <c r="B20" s="43" t="s">
        <v>65</v>
      </c>
      <c r="C20" s="130">
        <v>2</v>
      </c>
      <c r="D20" s="39" t="s">
        <v>228</v>
      </c>
      <c r="E20" s="15">
        <v>64</v>
      </c>
      <c r="F20" s="15">
        <v>54</v>
      </c>
      <c r="G20" s="78">
        <v>10</v>
      </c>
      <c r="H20" s="15">
        <v>4</v>
      </c>
      <c r="I20" s="15">
        <v>6</v>
      </c>
      <c r="J20" s="15">
        <v>0</v>
      </c>
      <c r="K20" s="15"/>
      <c r="L20" s="15"/>
      <c r="M20" s="15"/>
      <c r="N20" s="15"/>
      <c r="O20" s="68">
        <v>4</v>
      </c>
      <c r="P20" s="68">
        <v>6</v>
      </c>
      <c r="Q20" s="17">
        <v>0</v>
      </c>
      <c r="R20" s="17"/>
      <c r="S20" s="16"/>
      <c r="T20" s="16"/>
      <c r="U20" s="17"/>
      <c r="V20" s="17"/>
    </row>
    <row r="21" spans="1:22" s="20" customFormat="1" ht="36.75" customHeight="1">
      <c r="A21" s="22" t="s">
        <v>62</v>
      </c>
      <c r="B21" s="43" t="s">
        <v>59</v>
      </c>
      <c r="C21" s="130">
        <v>2</v>
      </c>
      <c r="D21" s="15" t="s">
        <v>228</v>
      </c>
      <c r="E21" s="15">
        <v>54</v>
      </c>
      <c r="F21" s="15">
        <v>44</v>
      </c>
      <c r="G21" s="78">
        <v>10</v>
      </c>
      <c r="H21" s="15">
        <v>4</v>
      </c>
      <c r="I21" s="15">
        <v>6</v>
      </c>
      <c r="J21" s="15">
        <v>0</v>
      </c>
      <c r="K21" s="15"/>
      <c r="L21" s="15"/>
      <c r="M21" s="15"/>
      <c r="N21" s="15"/>
      <c r="O21" s="68">
        <v>4</v>
      </c>
      <c r="P21" s="68">
        <v>6</v>
      </c>
      <c r="Q21" s="17">
        <v>0</v>
      </c>
      <c r="R21" s="17">
        <v>0</v>
      </c>
      <c r="S21" s="16"/>
      <c r="T21" s="16"/>
      <c r="U21" s="17"/>
      <c r="V21" s="17"/>
    </row>
    <row r="22" spans="1:22" s="20" customFormat="1" ht="39.75" customHeight="1">
      <c r="A22" s="22" t="s">
        <v>64</v>
      </c>
      <c r="B22" s="43" t="s">
        <v>148</v>
      </c>
      <c r="C22" s="130">
        <v>4</v>
      </c>
      <c r="D22" s="15" t="s">
        <v>149</v>
      </c>
      <c r="E22" s="15">
        <v>120</v>
      </c>
      <c r="F22" s="15">
        <v>100</v>
      </c>
      <c r="G22" s="78">
        <v>20</v>
      </c>
      <c r="H22" s="15">
        <v>6</v>
      </c>
      <c r="I22" s="15">
        <v>12</v>
      </c>
      <c r="J22" s="15">
        <v>0</v>
      </c>
      <c r="K22" s="15"/>
      <c r="L22" s="15">
        <v>4</v>
      </c>
      <c r="M22" s="15"/>
      <c r="N22" s="15">
        <v>8</v>
      </c>
      <c r="O22" s="68"/>
      <c r="P22" s="68"/>
      <c r="Q22" s="44">
        <v>10</v>
      </c>
      <c r="R22" s="44">
        <v>10</v>
      </c>
      <c r="S22" s="16"/>
      <c r="T22" s="16"/>
      <c r="U22" s="17"/>
      <c r="V22" s="17"/>
    </row>
    <row r="23" spans="1:22" s="20" customFormat="1" ht="55.5" customHeight="1">
      <c r="A23" s="22" t="s">
        <v>66</v>
      </c>
      <c r="B23" s="43" t="s">
        <v>74</v>
      </c>
      <c r="C23" s="130">
        <v>8</v>
      </c>
      <c r="D23" s="15" t="s">
        <v>220</v>
      </c>
      <c r="E23" s="15">
        <v>68</v>
      </c>
      <c r="F23" s="15">
        <v>58</v>
      </c>
      <c r="G23" s="78">
        <v>10</v>
      </c>
      <c r="H23" s="15">
        <v>4</v>
      </c>
      <c r="I23" s="15">
        <v>6</v>
      </c>
      <c r="J23" s="15">
        <v>0</v>
      </c>
      <c r="K23" s="15"/>
      <c r="L23" s="15"/>
      <c r="M23" s="15"/>
      <c r="N23" s="15"/>
      <c r="O23" s="68"/>
      <c r="P23" s="68"/>
      <c r="Q23" s="17"/>
      <c r="R23" s="17"/>
      <c r="S23" s="16">
        <v>0</v>
      </c>
      <c r="T23" s="16">
        <v>0</v>
      </c>
      <c r="U23" s="17">
        <v>0</v>
      </c>
      <c r="V23" s="17">
        <v>10</v>
      </c>
    </row>
    <row r="24" spans="1:22" s="20" customFormat="1" ht="31.5" customHeight="1">
      <c r="A24" s="22" t="s">
        <v>67</v>
      </c>
      <c r="B24" s="43" t="s">
        <v>63</v>
      </c>
      <c r="C24" s="130">
        <v>8</v>
      </c>
      <c r="D24" s="15" t="s">
        <v>233</v>
      </c>
      <c r="E24" s="15">
        <v>54</v>
      </c>
      <c r="F24" s="15">
        <v>34</v>
      </c>
      <c r="G24" s="78">
        <v>20</v>
      </c>
      <c r="H24" s="15">
        <v>10</v>
      </c>
      <c r="I24" s="15">
        <v>10</v>
      </c>
      <c r="J24" s="15">
        <v>0</v>
      </c>
      <c r="K24" s="15"/>
      <c r="L24" s="15"/>
      <c r="M24" s="15"/>
      <c r="N24" s="15"/>
      <c r="O24" s="68"/>
      <c r="P24" s="68"/>
      <c r="Q24" s="17"/>
      <c r="R24" s="17">
        <v>0</v>
      </c>
      <c r="S24" s="16">
        <v>0</v>
      </c>
      <c r="T24" s="16">
        <v>0</v>
      </c>
      <c r="U24" s="17"/>
      <c r="V24" s="17">
        <v>20</v>
      </c>
    </row>
    <row r="25" spans="1:22" s="20" customFormat="1" ht="39" customHeight="1">
      <c r="A25" s="22" t="s">
        <v>68</v>
      </c>
      <c r="B25" s="43" t="s">
        <v>70</v>
      </c>
      <c r="C25" s="130">
        <v>8</v>
      </c>
      <c r="D25" s="15" t="s">
        <v>219</v>
      </c>
      <c r="E25" s="15">
        <v>104</v>
      </c>
      <c r="F25" s="15">
        <v>94</v>
      </c>
      <c r="G25" s="78">
        <v>10</v>
      </c>
      <c r="H25" s="15">
        <v>6</v>
      </c>
      <c r="I25" s="15">
        <v>4</v>
      </c>
      <c r="J25" s="15">
        <v>0</v>
      </c>
      <c r="K25" s="15"/>
      <c r="L25" s="15"/>
      <c r="M25" s="15"/>
      <c r="N25" s="15"/>
      <c r="O25" s="68"/>
      <c r="P25" s="68"/>
      <c r="Q25" s="17"/>
      <c r="R25" s="17">
        <v>0</v>
      </c>
      <c r="S25" s="16">
        <v>0</v>
      </c>
      <c r="T25" s="16">
        <v>0</v>
      </c>
      <c r="U25" s="17"/>
      <c r="V25" s="17">
        <v>10</v>
      </c>
    </row>
    <row r="26" spans="1:22" s="20" customFormat="1" ht="41.25" customHeight="1">
      <c r="A26" s="22" t="s">
        <v>69</v>
      </c>
      <c r="B26" s="43" t="s">
        <v>116</v>
      </c>
      <c r="C26" s="130">
        <v>2</v>
      </c>
      <c r="D26" s="15" t="s">
        <v>232</v>
      </c>
      <c r="E26" s="15">
        <v>64</v>
      </c>
      <c r="F26" s="15">
        <v>54</v>
      </c>
      <c r="G26" s="78">
        <v>10</v>
      </c>
      <c r="H26" s="15">
        <v>6</v>
      </c>
      <c r="I26" s="15">
        <v>4</v>
      </c>
      <c r="J26" s="15">
        <v>0</v>
      </c>
      <c r="K26" s="15"/>
      <c r="L26" s="45">
        <v>1</v>
      </c>
      <c r="M26" s="45"/>
      <c r="N26" s="15">
        <v>7</v>
      </c>
      <c r="O26" s="68">
        <v>4</v>
      </c>
      <c r="P26" s="69">
        <v>6</v>
      </c>
      <c r="Q26" s="17"/>
      <c r="R26" s="17"/>
      <c r="S26" s="16"/>
      <c r="T26" s="16"/>
      <c r="U26" s="17"/>
      <c r="V26" s="17"/>
    </row>
    <row r="27" spans="1:22" s="20" customFormat="1" ht="53.25" customHeight="1">
      <c r="A27" s="22" t="s">
        <v>71</v>
      </c>
      <c r="B27" s="43" t="s">
        <v>117</v>
      </c>
      <c r="C27" s="43"/>
      <c r="D27" s="39" t="s">
        <v>234</v>
      </c>
      <c r="E27" s="15">
        <f>SUM(F27+G27)</f>
        <v>130</v>
      </c>
      <c r="F27" s="15">
        <v>118</v>
      </c>
      <c r="G27" s="78">
        <v>12</v>
      </c>
      <c r="H27" s="15">
        <v>4</v>
      </c>
      <c r="I27" s="15">
        <v>8</v>
      </c>
      <c r="J27" s="15">
        <v>0</v>
      </c>
      <c r="K27" s="15"/>
      <c r="L27" s="45">
        <v>4</v>
      </c>
      <c r="M27" s="45"/>
      <c r="N27" s="15">
        <v>8</v>
      </c>
      <c r="O27" s="68">
        <v>4</v>
      </c>
      <c r="P27" s="68">
        <v>8</v>
      </c>
      <c r="Q27" s="17"/>
      <c r="R27" s="17"/>
      <c r="S27" s="46">
        <v>0</v>
      </c>
      <c r="T27" s="46">
        <v>0</v>
      </c>
      <c r="U27" s="17"/>
      <c r="V27" s="17"/>
    </row>
    <row r="28" spans="1:22" s="20" customFormat="1" ht="36" customHeight="1">
      <c r="A28" s="22" t="s">
        <v>72</v>
      </c>
      <c r="B28" s="43" t="s">
        <v>118</v>
      </c>
      <c r="C28" s="43"/>
      <c r="D28" s="39" t="s">
        <v>231</v>
      </c>
      <c r="E28" s="15">
        <v>68</v>
      </c>
      <c r="F28" s="15">
        <v>56</v>
      </c>
      <c r="G28" s="78">
        <v>12</v>
      </c>
      <c r="H28" s="15">
        <v>8</v>
      </c>
      <c r="I28" s="15">
        <v>4</v>
      </c>
      <c r="J28" s="15">
        <v>4</v>
      </c>
      <c r="K28" s="15"/>
      <c r="L28" s="45"/>
      <c r="M28" s="45"/>
      <c r="N28" s="15"/>
      <c r="O28" s="68">
        <v>6</v>
      </c>
      <c r="P28" s="68">
        <v>6</v>
      </c>
      <c r="Q28" s="17"/>
      <c r="R28" s="17"/>
      <c r="S28" s="16"/>
      <c r="T28" s="16" t="s">
        <v>104</v>
      </c>
      <c r="U28" s="17">
        <v>0</v>
      </c>
      <c r="V28" s="17"/>
    </row>
    <row r="29" spans="1:22" s="20" customFormat="1" ht="25.5" customHeight="1">
      <c r="A29" s="22" t="s">
        <v>73</v>
      </c>
      <c r="B29" s="43" t="s">
        <v>212</v>
      </c>
      <c r="C29" s="130">
        <v>2</v>
      </c>
      <c r="D29" s="15" t="s">
        <v>235</v>
      </c>
      <c r="E29" s="15">
        <v>64</v>
      </c>
      <c r="F29" s="15">
        <v>52</v>
      </c>
      <c r="G29" s="78">
        <v>12</v>
      </c>
      <c r="H29" s="15">
        <v>8</v>
      </c>
      <c r="I29" s="15">
        <v>4</v>
      </c>
      <c r="J29" s="15">
        <v>0</v>
      </c>
      <c r="K29" s="15"/>
      <c r="L29" s="45"/>
      <c r="M29" s="45"/>
      <c r="N29" s="15"/>
      <c r="O29" s="68">
        <v>6</v>
      </c>
      <c r="P29" s="68">
        <v>6</v>
      </c>
      <c r="Q29" s="17"/>
      <c r="R29" s="17"/>
      <c r="S29" s="16"/>
      <c r="T29" s="16">
        <v>0</v>
      </c>
      <c r="U29" s="17"/>
      <c r="V29" s="17"/>
    </row>
    <row r="30" spans="1:22" s="20" customFormat="1" ht="32.25" customHeight="1">
      <c r="A30" s="33" t="s">
        <v>114</v>
      </c>
      <c r="B30" s="32" t="s">
        <v>112</v>
      </c>
      <c r="C30" s="32"/>
      <c r="D30" s="42" t="s">
        <v>168</v>
      </c>
      <c r="E30" s="42">
        <f aca="true" t="shared" si="6" ref="E30:N30">E31+E42+E48+E55</f>
        <v>2200</v>
      </c>
      <c r="F30" s="42">
        <f t="shared" si="6"/>
        <v>946</v>
      </c>
      <c r="G30" s="42">
        <f t="shared" si="6"/>
        <v>1254</v>
      </c>
      <c r="H30" s="42">
        <f t="shared" si="6"/>
        <v>184</v>
      </c>
      <c r="I30" s="42">
        <f t="shared" si="6"/>
        <v>1058</v>
      </c>
      <c r="J30" s="42">
        <f t="shared" si="6"/>
        <v>1058</v>
      </c>
      <c r="K30" s="42"/>
      <c r="L30" s="42">
        <f t="shared" si="6"/>
        <v>26</v>
      </c>
      <c r="M30" s="42">
        <f t="shared" si="6"/>
        <v>12</v>
      </c>
      <c r="N30" s="42">
        <f t="shared" si="6"/>
        <v>82</v>
      </c>
      <c r="O30" s="42">
        <v>0</v>
      </c>
      <c r="P30" s="42">
        <v>12</v>
      </c>
      <c r="Q30" s="42">
        <f aca="true" t="shared" si="7" ref="Q30:V30">Q31+Q42+Q48+Q55</f>
        <v>34</v>
      </c>
      <c r="R30" s="42">
        <f t="shared" si="7"/>
        <v>226</v>
      </c>
      <c r="S30" s="42">
        <f t="shared" si="7"/>
        <v>450</v>
      </c>
      <c r="T30" s="42">
        <f t="shared" si="7"/>
        <v>168</v>
      </c>
      <c r="U30" s="42">
        <f t="shared" si="7"/>
        <v>364</v>
      </c>
      <c r="V30" s="42">
        <f t="shared" si="7"/>
        <v>0</v>
      </c>
    </row>
    <row r="31" spans="1:22" s="20" customFormat="1" ht="56.25" customHeight="1">
      <c r="A31" s="23" t="s">
        <v>75</v>
      </c>
      <c r="B31" s="24" t="s">
        <v>120</v>
      </c>
      <c r="C31" s="24"/>
      <c r="D31" s="47" t="s">
        <v>154</v>
      </c>
      <c r="E31" s="48">
        <f>SUM(E32:E40)</f>
        <v>1148</v>
      </c>
      <c r="F31" s="48">
        <f aca="true" t="shared" si="8" ref="F31:V31">SUM(F32:F40)</f>
        <v>518</v>
      </c>
      <c r="G31" s="48">
        <f>SUM(G32:G40)</f>
        <v>630</v>
      </c>
      <c r="H31" s="48">
        <f t="shared" si="8"/>
        <v>80</v>
      </c>
      <c r="I31" s="48">
        <f t="shared" si="8"/>
        <v>544</v>
      </c>
      <c r="J31" s="48">
        <f t="shared" si="8"/>
        <v>544</v>
      </c>
      <c r="K31" s="48"/>
      <c r="L31" s="48">
        <f>SUM(L32:L41)</f>
        <v>18</v>
      </c>
      <c r="M31" s="48">
        <f t="shared" si="8"/>
        <v>6</v>
      </c>
      <c r="N31" s="48">
        <f>SUM(N32:N41)</f>
        <v>42</v>
      </c>
      <c r="O31" s="48"/>
      <c r="P31" s="48"/>
      <c r="Q31" s="48">
        <f t="shared" si="8"/>
        <v>34</v>
      </c>
      <c r="R31" s="48">
        <f>SUM(R32:R40)</f>
        <v>226</v>
      </c>
      <c r="S31" s="48">
        <f t="shared" si="8"/>
        <v>358</v>
      </c>
      <c r="T31" s="48">
        <f t="shared" si="8"/>
        <v>0</v>
      </c>
      <c r="U31" s="48">
        <f t="shared" si="8"/>
        <v>0</v>
      </c>
      <c r="V31" s="48">
        <f t="shared" si="8"/>
        <v>0</v>
      </c>
    </row>
    <row r="32" spans="1:22" s="20" customFormat="1" ht="48" customHeight="1">
      <c r="A32" s="14" t="s">
        <v>76</v>
      </c>
      <c r="B32" s="73" t="s">
        <v>119</v>
      </c>
      <c r="C32" s="129">
        <v>3</v>
      </c>
      <c r="D32" s="15" t="s">
        <v>237</v>
      </c>
      <c r="E32" s="15">
        <v>152</v>
      </c>
      <c r="F32" s="15">
        <v>122</v>
      </c>
      <c r="G32" s="78">
        <v>30</v>
      </c>
      <c r="H32" s="15">
        <v>20</v>
      </c>
      <c r="I32" s="15">
        <v>10</v>
      </c>
      <c r="J32" s="15">
        <v>10</v>
      </c>
      <c r="K32" s="15"/>
      <c r="L32" s="15">
        <v>4</v>
      </c>
      <c r="M32" s="15"/>
      <c r="N32" s="15">
        <v>8</v>
      </c>
      <c r="O32" s="68">
        <v>0</v>
      </c>
      <c r="P32" s="68">
        <v>12</v>
      </c>
      <c r="Q32" s="17">
        <v>18</v>
      </c>
      <c r="R32" s="17">
        <v>0</v>
      </c>
      <c r="S32" s="16"/>
      <c r="T32" s="16"/>
      <c r="U32" s="17"/>
      <c r="V32" s="17"/>
    </row>
    <row r="33" spans="1:22" s="20" customFormat="1" ht="39" customHeight="1">
      <c r="A33" s="14" t="s">
        <v>77</v>
      </c>
      <c r="B33" s="73" t="s">
        <v>121</v>
      </c>
      <c r="C33" s="129">
        <v>4</v>
      </c>
      <c r="D33" s="15" t="s">
        <v>149</v>
      </c>
      <c r="E33" s="15">
        <f>SUM(F33+G33)</f>
        <v>66</v>
      </c>
      <c r="F33" s="15">
        <v>54</v>
      </c>
      <c r="G33" s="78">
        <v>12</v>
      </c>
      <c r="H33" s="15">
        <v>6</v>
      </c>
      <c r="I33" s="15">
        <v>6</v>
      </c>
      <c r="J33" s="15">
        <v>6</v>
      </c>
      <c r="K33" s="15"/>
      <c r="L33" s="15">
        <v>4</v>
      </c>
      <c r="M33" s="15"/>
      <c r="N33" s="15">
        <v>8</v>
      </c>
      <c r="O33" s="68"/>
      <c r="P33" s="68"/>
      <c r="Q33" s="17">
        <v>6</v>
      </c>
      <c r="R33" s="17">
        <v>6</v>
      </c>
      <c r="S33" s="16">
        <v>0</v>
      </c>
      <c r="T33" s="16"/>
      <c r="U33" s="17"/>
      <c r="V33" s="17"/>
    </row>
    <row r="34" spans="1:22" s="20" customFormat="1" ht="53.25" customHeight="1">
      <c r="A34" s="14" t="s">
        <v>127</v>
      </c>
      <c r="B34" s="73" t="s">
        <v>122</v>
      </c>
      <c r="C34" s="129">
        <v>4</v>
      </c>
      <c r="D34" s="15" t="s">
        <v>159</v>
      </c>
      <c r="E34" s="15">
        <v>128</v>
      </c>
      <c r="F34" s="15">
        <v>98</v>
      </c>
      <c r="G34" s="78">
        <v>30</v>
      </c>
      <c r="H34" s="15">
        <v>14</v>
      </c>
      <c r="I34" s="15">
        <v>10</v>
      </c>
      <c r="J34" s="15">
        <v>10</v>
      </c>
      <c r="K34" s="15"/>
      <c r="L34" s="15"/>
      <c r="M34" s="15">
        <v>6</v>
      </c>
      <c r="N34" s="15"/>
      <c r="O34" s="68"/>
      <c r="P34" s="68"/>
      <c r="Q34" s="17">
        <v>10</v>
      </c>
      <c r="R34" s="17">
        <v>20</v>
      </c>
      <c r="S34" s="16">
        <v>0</v>
      </c>
      <c r="T34" s="16">
        <v>0</v>
      </c>
      <c r="U34" s="17"/>
      <c r="V34" s="17"/>
    </row>
    <row r="35" spans="1:22" s="20" customFormat="1" ht="56.25">
      <c r="A35" s="14" t="s">
        <v>128</v>
      </c>
      <c r="B35" s="73" t="s">
        <v>123</v>
      </c>
      <c r="C35" s="129">
        <v>5</v>
      </c>
      <c r="D35" s="15" t="s">
        <v>217</v>
      </c>
      <c r="E35" s="15">
        <f>SUM(F35+G35)</f>
        <v>76</v>
      </c>
      <c r="F35" s="15">
        <v>56</v>
      </c>
      <c r="G35" s="78">
        <v>20</v>
      </c>
      <c r="H35" s="15">
        <v>10</v>
      </c>
      <c r="I35" s="15">
        <v>10</v>
      </c>
      <c r="J35" s="15">
        <v>10</v>
      </c>
      <c r="K35" s="15"/>
      <c r="L35" s="15">
        <v>4</v>
      </c>
      <c r="M35" s="15"/>
      <c r="N35" s="15">
        <v>8</v>
      </c>
      <c r="O35" s="68"/>
      <c r="P35" s="68"/>
      <c r="Q35" s="17">
        <v>0</v>
      </c>
      <c r="R35" s="17">
        <v>6</v>
      </c>
      <c r="S35" s="16">
        <v>14</v>
      </c>
      <c r="T35" s="16"/>
      <c r="U35" s="17"/>
      <c r="V35" s="17"/>
    </row>
    <row r="36" spans="1:22" s="20" customFormat="1" ht="56.25" customHeight="1">
      <c r="A36" s="14" t="s">
        <v>129</v>
      </c>
      <c r="B36" s="73" t="s">
        <v>124</v>
      </c>
      <c r="C36" s="129">
        <v>5</v>
      </c>
      <c r="D36" s="15" t="s">
        <v>217</v>
      </c>
      <c r="E36" s="15">
        <f>SUM(F36+G36)</f>
        <v>96</v>
      </c>
      <c r="F36" s="15">
        <v>66</v>
      </c>
      <c r="G36" s="78">
        <v>30</v>
      </c>
      <c r="H36" s="15">
        <v>10</v>
      </c>
      <c r="I36" s="15">
        <v>20</v>
      </c>
      <c r="J36" s="15">
        <v>20</v>
      </c>
      <c r="K36" s="15"/>
      <c r="L36" s="15">
        <v>4</v>
      </c>
      <c r="M36" s="15"/>
      <c r="N36" s="15">
        <v>8</v>
      </c>
      <c r="O36" s="68"/>
      <c r="P36" s="68"/>
      <c r="Q36" s="17">
        <v>0</v>
      </c>
      <c r="R36" s="17">
        <v>10</v>
      </c>
      <c r="S36" s="16">
        <v>20</v>
      </c>
      <c r="T36" s="16">
        <v>0</v>
      </c>
      <c r="U36" s="17"/>
      <c r="V36" s="17"/>
    </row>
    <row r="37" spans="1:22" s="20" customFormat="1" ht="39" customHeight="1">
      <c r="A37" s="14" t="s">
        <v>130</v>
      </c>
      <c r="B37" s="73" t="s">
        <v>125</v>
      </c>
      <c r="C37" s="129">
        <v>5</v>
      </c>
      <c r="D37" s="15" t="s">
        <v>151</v>
      </c>
      <c r="E37" s="15">
        <v>66</v>
      </c>
      <c r="F37" s="15">
        <v>46</v>
      </c>
      <c r="G37" s="78">
        <v>20</v>
      </c>
      <c r="H37" s="15">
        <v>10</v>
      </c>
      <c r="I37" s="15">
        <v>10</v>
      </c>
      <c r="J37" s="15">
        <v>10</v>
      </c>
      <c r="K37" s="15"/>
      <c r="L37" s="15"/>
      <c r="M37" s="15"/>
      <c r="N37" s="15"/>
      <c r="O37" s="68"/>
      <c r="P37" s="68"/>
      <c r="Q37" s="17"/>
      <c r="R37" s="17">
        <v>0</v>
      </c>
      <c r="S37" s="16">
        <v>20</v>
      </c>
      <c r="T37" s="16"/>
      <c r="U37" s="17"/>
      <c r="V37" s="17"/>
    </row>
    <row r="38" spans="1:22" s="20" customFormat="1" ht="39" customHeight="1">
      <c r="A38" s="14" t="s">
        <v>131</v>
      </c>
      <c r="B38" s="73" t="s">
        <v>126</v>
      </c>
      <c r="C38" s="129">
        <v>5</v>
      </c>
      <c r="D38" s="15" t="s">
        <v>151</v>
      </c>
      <c r="E38" s="15">
        <v>96</v>
      </c>
      <c r="F38" s="15">
        <v>76</v>
      </c>
      <c r="G38" s="78">
        <v>20</v>
      </c>
      <c r="H38" s="15">
        <v>10</v>
      </c>
      <c r="I38" s="15">
        <v>10</v>
      </c>
      <c r="J38" s="15">
        <v>10</v>
      </c>
      <c r="K38" s="15"/>
      <c r="L38" s="15"/>
      <c r="M38" s="15"/>
      <c r="N38" s="15"/>
      <c r="O38" s="68"/>
      <c r="P38" s="68"/>
      <c r="Q38" s="17"/>
      <c r="R38" s="17">
        <v>4</v>
      </c>
      <c r="S38" s="16">
        <v>16</v>
      </c>
      <c r="T38" s="16">
        <v>0</v>
      </c>
      <c r="U38" s="17"/>
      <c r="V38" s="17"/>
    </row>
    <row r="39" spans="1:22" s="20" customFormat="1" ht="21" customHeight="1">
      <c r="A39" s="14" t="s">
        <v>78</v>
      </c>
      <c r="B39" s="18" t="s">
        <v>79</v>
      </c>
      <c r="C39" s="18"/>
      <c r="D39" s="15" t="s">
        <v>156</v>
      </c>
      <c r="E39" s="15">
        <f>SUM(Q39:V39)</f>
        <v>180</v>
      </c>
      <c r="F39" s="15"/>
      <c r="G39" s="78">
        <f>SUM(H39+I39+L39+M39+N39)</f>
        <v>180</v>
      </c>
      <c r="H39" s="15"/>
      <c r="I39" s="15">
        <v>180</v>
      </c>
      <c r="J39" s="15">
        <v>180</v>
      </c>
      <c r="K39" s="15"/>
      <c r="L39" s="15"/>
      <c r="M39" s="15"/>
      <c r="N39" s="15"/>
      <c r="O39" s="68"/>
      <c r="P39" s="68"/>
      <c r="Q39" s="17"/>
      <c r="R39" s="17">
        <v>180</v>
      </c>
      <c r="S39" s="16"/>
      <c r="T39" s="16"/>
      <c r="U39" s="17"/>
      <c r="V39" s="17"/>
    </row>
    <row r="40" spans="1:22" s="20" customFormat="1" ht="22.5" customHeight="1">
      <c r="A40" s="14" t="s">
        <v>80</v>
      </c>
      <c r="B40" s="18" t="s">
        <v>141</v>
      </c>
      <c r="C40" s="18"/>
      <c r="D40" s="15" t="s">
        <v>152</v>
      </c>
      <c r="E40" s="15">
        <f>SUM(Q40:V40)</f>
        <v>288</v>
      </c>
      <c r="F40" s="15"/>
      <c r="G40" s="78">
        <f>SUM(H40+I40+L40+M40+N40)</f>
        <v>288</v>
      </c>
      <c r="H40" s="15"/>
      <c r="I40" s="15">
        <v>288</v>
      </c>
      <c r="J40" s="15">
        <v>288</v>
      </c>
      <c r="K40" s="15"/>
      <c r="L40" s="15"/>
      <c r="M40" s="15"/>
      <c r="N40" s="15"/>
      <c r="O40" s="68"/>
      <c r="P40" s="68"/>
      <c r="Q40" s="17"/>
      <c r="R40" s="17"/>
      <c r="S40" s="16">
        <v>288</v>
      </c>
      <c r="T40" s="16">
        <v>0</v>
      </c>
      <c r="U40" s="17"/>
      <c r="V40" s="17"/>
    </row>
    <row r="41" spans="1:22" s="20" customFormat="1" ht="19.5" customHeight="1">
      <c r="A41" s="15"/>
      <c r="B41" s="18" t="s">
        <v>81</v>
      </c>
      <c r="C41" s="18"/>
      <c r="D41" s="15" t="s">
        <v>153</v>
      </c>
      <c r="E41" s="15">
        <v>12</v>
      </c>
      <c r="F41" s="15"/>
      <c r="G41" s="78">
        <f>SUM(H41+I41+L41+M41+N41)</f>
        <v>12</v>
      </c>
      <c r="H41" s="15"/>
      <c r="I41" s="15"/>
      <c r="J41" s="15"/>
      <c r="K41" s="15"/>
      <c r="L41" s="15">
        <v>2</v>
      </c>
      <c r="M41" s="15"/>
      <c r="N41" s="15">
        <v>10</v>
      </c>
      <c r="O41" s="68"/>
      <c r="P41" s="68"/>
      <c r="Q41" s="17"/>
      <c r="R41" s="17"/>
      <c r="S41" s="16"/>
      <c r="T41" s="16" t="s">
        <v>169</v>
      </c>
      <c r="U41" s="17"/>
      <c r="V41" s="17"/>
    </row>
    <row r="42" spans="1:22" s="20" customFormat="1" ht="115.5" customHeight="1">
      <c r="A42" s="23" t="s">
        <v>82</v>
      </c>
      <c r="B42" s="24" t="s">
        <v>132</v>
      </c>
      <c r="C42" s="24"/>
      <c r="D42" s="47" t="s">
        <v>155</v>
      </c>
      <c r="E42" s="48">
        <f>SUM(E43:E46)</f>
        <v>394</v>
      </c>
      <c r="F42" s="48">
        <f aca="true" t="shared" si="9" ref="F42:V42">SUM(F43:F46)</f>
        <v>216</v>
      </c>
      <c r="G42" s="48">
        <f>SUM(G43:G46)</f>
        <v>178</v>
      </c>
      <c r="H42" s="48">
        <f t="shared" si="9"/>
        <v>34</v>
      </c>
      <c r="I42" s="48">
        <f t="shared" si="9"/>
        <v>138</v>
      </c>
      <c r="J42" s="48">
        <f t="shared" si="9"/>
        <v>138</v>
      </c>
      <c r="K42" s="48"/>
      <c r="L42" s="48">
        <f>SUM(L43:L47)</f>
        <v>2</v>
      </c>
      <c r="M42" s="48">
        <f t="shared" si="9"/>
        <v>6</v>
      </c>
      <c r="N42" s="48">
        <f>SUM(N43:N47)</f>
        <v>10</v>
      </c>
      <c r="O42" s="48"/>
      <c r="P42" s="48"/>
      <c r="Q42" s="48">
        <f t="shared" si="9"/>
        <v>0</v>
      </c>
      <c r="R42" s="48">
        <f t="shared" si="9"/>
        <v>0</v>
      </c>
      <c r="S42" s="48">
        <f t="shared" si="9"/>
        <v>0</v>
      </c>
      <c r="T42" s="48">
        <f t="shared" si="9"/>
        <v>40</v>
      </c>
      <c r="U42" s="48">
        <f t="shared" si="9"/>
        <v>138</v>
      </c>
      <c r="V42" s="48">
        <f t="shared" si="9"/>
        <v>0</v>
      </c>
    </row>
    <row r="43" spans="1:22" s="20" customFormat="1" ht="31.5" customHeight="1">
      <c r="A43" s="14" t="s">
        <v>83</v>
      </c>
      <c r="B43" s="73" t="s">
        <v>133</v>
      </c>
      <c r="C43" s="129">
        <v>7</v>
      </c>
      <c r="D43" s="15" t="s">
        <v>218</v>
      </c>
      <c r="E43" s="15">
        <v>68</v>
      </c>
      <c r="F43" s="15">
        <v>48</v>
      </c>
      <c r="G43" s="78">
        <v>20</v>
      </c>
      <c r="H43" s="15">
        <v>10</v>
      </c>
      <c r="I43" s="15">
        <v>10</v>
      </c>
      <c r="J43" s="15">
        <v>10</v>
      </c>
      <c r="K43" s="15"/>
      <c r="L43" s="15"/>
      <c r="M43" s="15"/>
      <c r="N43" s="15"/>
      <c r="O43" s="68"/>
      <c r="P43" s="68"/>
      <c r="Q43" s="17"/>
      <c r="R43" s="17"/>
      <c r="S43" s="16"/>
      <c r="T43" s="16">
        <v>10</v>
      </c>
      <c r="U43" s="17">
        <v>10</v>
      </c>
      <c r="V43" s="17"/>
    </row>
    <row r="44" spans="1:22" s="20" customFormat="1" ht="57" customHeight="1">
      <c r="A44" s="14" t="s">
        <v>145</v>
      </c>
      <c r="B44" s="73" t="s">
        <v>134</v>
      </c>
      <c r="C44" s="129">
        <v>7</v>
      </c>
      <c r="D44" s="15" t="s">
        <v>218</v>
      </c>
      <c r="E44" s="15">
        <v>136</v>
      </c>
      <c r="F44" s="15">
        <v>116</v>
      </c>
      <c r="G44" s="78">
        <v>20</v>
      </c>
      <c r="H44" s="15">
        <v>10</v>
      </c>
      <c r="I44" s="15">
        <v>10</v>
      </c>
      <c r="J44" s="15">
        <v>10</v>
      </c>
      <c r="K44" s="15"/>
      <c r="L44" s="15"/>
      <c r="M44" s="15"/>
      <c r="N44" s="15"/>
      <c r="O44" s="68"/>
      <c r="P44" s="68"/>
      <c r="Q44" s="17"/>
      <c r="R44" s="17"/>
      <c r="S44" s="16"/>
      <c r="T44" s="16">
        <v>10</v>
      </c>
      <c r="U44" s="17">
        <v>10</v>
      </c>
      <c r="V44" s="17"/>
    </row>
    <row r="45" spans="1:22" s="20" customFormat="1" ht="45" customHeight="1">
      <c r="A45" s="14" t="s">
        <v>146</v>
      </c>
      <c r="B45" s="73" t="s">
        <v>135</v>
      </c>
      <c r="C45" s="129">
        <v>7</v>
      </c>
      <c r="D45" s="15" t="s">
        <v>218</v>
      </c>
      <c r="E45" s="15">
        <v>82</v>
      </c>
      <c r="F45" s="15">
        <v>52</v>
      </c>
      <c r="G45" s="78">
        <v>30</v>
      </c>
      <c r="H45" s="15">
        <v>14</v>
      </c>
      <c r="I45" s="15">
        <v>10</v>
      </c>
      <c r="J45" s="15">
        <v>10</v>
      </c>
      <c r="K45" s="15"/>
      <c r="L45" s="15"/>
      <c r="M45" s="15">
        <v>6</v>
      </c>
      <c r="N45" s="15"/>
      <c r="O45" s="68"/>
      <c r="P45" s="68"/>
      <c r="Q45" s="17"/>
      <c r="R45" s="17"/>
      <c r="S45" s="16"/>
      <c r="T45" s="16">
        <v>20</v>
      </c>
      <c r="U45" s="17">
        <v>10</v>
      </c>
      <c r="V45" s="17">
        <v>0</v>
      </c>
    </row>
    <row r="46" spans="1:22" s="20" customFormat="1" ht="30" customHeight="1">
      <c r="A46" s="14" t="s">
        <v>84</v>
      </c>
      <c r="B46" s="18" t="s">
        <v>141</v>
      </c>
      <c r="C46" s="18"/>
      <c r="D46" s="15" t="s">
        <v>220</v>
      </c>
      <c r="E46" s="15">
        <f>SUM(Q46:V46)</f>
        <v>108</v>
      </c>
      <c r="F46" s="15"/>
      <c r="G46" s="78">
        <f>SUM(H46+I46+L46+M46+N46)</f>
        <v>108</v>
      </c>
      <c r="H46" s="15"/>
      <c r="I46" s="15">
        <v>108</v>
      </c>
      <c r="J46" s="15">
        <v>108</v>
      </c>
      <c r="K46" s="15"/>
      <c r="L46" s="15"/>
      <c r="M46" s="15"/>
      <c r="N46" s="15"/>
      <c r="O46" s="68"/>
      <c r="P46" s="68"/>
      <c r="Q46" s="17"/>
      <c r="R46" s="17"/>
      <c r="S46" s="16"/>
      <c r="T46" s="16">
        <v>0</v>
      </c>
      <c r="U46" s="17">
        <v>108</v>
      </c>
      <c r="V46" s="17">
        <v>0</v>
      </c>
    </row>
    <row r="47" spans="1:22" s="20" customFormat="1" ht="24.75" customHeight="1">
      <c r="A47" s="15"/>
      <c r="B47" s="18" t="s">
        <v>81</v>
      </c>
      <c r="C47" s="18"/>
      <c r="D47" s="39" t="s">
        <v>221</v>
      </c>
      <c r="E47" s="15">
        <v>12</v>
      </c>
      <c r="F47" s="15"/>
      <c r="G47" s="78">
        <v>12</v>
      </c>
      <c r="H47" s="15"/>
      <c r="I47" s="15"/>
      <c r="J47" s="15"/>
      <c r="K47" s="15"/>
      <c r="L47" s="15">
        <v>2</v>
      </c>
      <c r="M47" s="15"/>
      <c r="N47" s="15">
        <v>10</v>
      </c>
      <c r="O47" s="68"/>
      <c r="P47" s="68"/>
      <c r="Q47" s="17"/>
      <c r="R47" s="17"/>
      <c r="S47" s="16"/>
      <c r="T47" s="16"/>
      <c r="U47" s="17"/>
      <c r="V47" s="17" t="s">
        <v>169</v>
      </c>
    </row>
    <row r="48" spans="1:22" s="20" customFormat="1" ht="59.25" customHeight="1">
      <c r="A48" s="23" t="s">
        <v>85</v>
      </c>
      <c r="B48" s="24" t="s">
        <v>136</v>
      </c>
      <c r="C48" s="24"/>
      <c r="D48" s="47" t="s">
        <v>163</v>
      </c>
      <c r="E48" s="48">
        <f>SUM(E49:E53)</f>
        <v>390</v>
      </c>
      <c r="F48" s="48">
        <f aca="true" t="shared" si="10" ref="F48:V48">SUM(F49:F53)</f>
        <v>164</v>
      </c>
      <c r="G48" s="48">
        <f>SUM(G49:G53)</f>
        <v>226</v>
      </c>
      <c r="H48" s="48">
        <f t="shared" si="10"/>
        <v>50</v>
      </c>
      <c r="I48" s="48">
        <f t="shared" si="10"/>
        <v>176</v>
      </c>
      <c r="J48" s="48">
        <f t="shared" si="10"/>
        <v>176</v>
      </c>
      <c r="K48" s="48"/>
      <c r="L48" s="48">
        <f>SUM(L49:L54)</f>
        <v>2</v>
      </c>
      <c r="M48" s="48">
        <f t="shared" si="10"/>
        <v>0</v>
      </c>
      <c r="N48" s="48">
        <f>SUM(N49:N54)</f>
        <v>10</v>
      </c>
      <c r="O48" s="48"/>
      <c r="P48" s="48"/>
      <c r="Q48" s="48">
        <f t="shared" si="10"/>
        <v>0</v>
      </c>
      <c r="R48" s="48">
        <f t="shared" si="10"/>
        <v>0</v>
      </c>
      <c r="S48" s="48">
        <f t="shared" si="10"/>
        <v>0</v>
      </c>
      <c r="T48" s="48">
        <f t="shared" si="10"/>
        <v>0</v>
      </c>
      <c r="U48" s="48">
        <f t="shared" si="10"/>
        <v>226</v>
      </c>
      <c r="V48" s="48">
        <f t="shared" si="10"/>
        <v>0</v>
      </c>
    </row>
    <row r="49" spans="1:22" s="20" customFormat="1" ht="45" customHeight="1">
      <c r="A49" s="14" t="s">
        <v>86</v>
      </c>
      <c r="B49" s="74" t="s">
        <v>137</v>
      </c>
      <c r="C49" s="125">
        <v>7</v>
      </c>
      <c r="D49" s="15" t="s">
        <v>218</v>
      </c>
      <c r="E49" s="15">
        <v>68</v>
      </c>
      <c r="F49" s="15">
        <v>36</v>
      </c>
      <c r="G49" s="78">
        <v>32</v>
      </c>
      <c r="H49" s="15">
        <v>20</v>
      </c>
      <c r="I49" s="15">
        <v>12</v>
      </c>
      <c r="J49" s="15">
        <v>12</v>
      </c>
      <c r="K49" s="15"/>
      <c r="L49" s="15"/>
      <c r="M49" s="15"/>
      <c r="N49" s="15"/>
      <c r="O49" s="68"/>
      <c r="P49" s="68"/>
      <c r="Q49" s="17"/>
      <c r="R49" s="17"/>
      <c r="S49" s="16"/>
      <c r="T49" s="16"/>
      <c r="U49" s="17">
        <v>32</v>
      </c>
      <c r="V49" s="17"/>
    </row>
    <row r="50" spans="1:25" s="20" customFormat="1" ht="59.25" customHeight="1">
      <c r="A50" s="14" t="s">
        <v>87</v>
      </c>
      <c r="B50" s="74" t="s">
        <v>138</v>
      </c>
      <c r="C50" s="126">
        <v>7</v>
      </c>
      <c r="D50" s="149" t="s">
        <v>222</v>
      </c>
      <c r="E50" s="15">
        <v>82</v>
      </c>
      <c r="F50" s="15">
        <v>62</v>
      </c>
      <c r="G50" s="78">
        <v>20</v>
      </c>
      <c r="H50" s="15">
        <v>16</v>
      </c>
      <c r="I50" s="15">
        <v>4</v>
      </c>
      <c r="J50" s="15">
        <v>4</v>
      </c>
      <c r="K50" s="15"/>
      <c r="L50" s="15"/>
      <c r="M50" s="15"/>
      <c r="N50" s="15"/>
      <c r="O50" s="68"/>
      <c r="P50" s="68"/>
      <c r="Q50" s="17"/>
      <c r="R50" s="17"/>
      <c r="S50" s="16"/>
      <c r="T50" s="16"/>
      <c r="U50" s="17">
        <v>20</v>
      </c>
      <c r="V50" s="17">
        <v>0</v>
      </c>
      <c r="Y50" s="20" t="s">
        <v>147</v>
      </c>
    </row>
    <row r="51" spans="1:22" s="20" customFormat="1" ht="27" customHeight="1">
      <c r="A51" s="14" t="s">
        <v>142</v>
      </c>
      <c r="B51" s="74" t="s">
        <v>139</v>
      </c>
      <c r="C51" s="127">
        <v>7</v>
      </c>
      <c r="D51" s="150"/>
      <c r="E51" s="15">
        <v>48</v>
      </c>
      <c r="F51" s="15">
        <v>28</v>
      </c>
      <c r="G51" s="78">
        <v>20</v>
      </c>
      <c r="H51" s="15">
        <v>10</v>
      </c>
      <c r="I51" s="15">
        <v>10</v>
      </c>
      <c r="J51" s="15">
        <v>10</v>
      </c>
      <c r="K51" s="15"/>
      <c r="L51" s="15"/>
      <c r="M51" s="15"/>
      <c r="N51" s="15"/>
      <c r="O51" s="68"/>
      <c r="P51" s="68"/>
      <c r="Q51" s="17"/>
      <c r="R51" s="17"/>
      <c r="S51" s="16"/>
      <c r="T51" s="16"/>
      <c r="U51" s="17">
        <v>20</v>
      </c>
      <c r="V51" s="17">
        <v>0</v>
      </c>
    </row>
    <row r="52" spans="1:22" s="20" customFormat="1" ht="36.75" customHeight="1">
      <c r="A52" s="14" t="s">
        <v>143</v>
      </c>
      <c r="B52" s="74" t="s">
        <v>140</v>
      </c>
      <c r="C52" s="128">
        <v>7</v>
      </c>
      <c r="D52" s="151"/>
      <c r="E52" s="15">
        <v>48</v>
      </c>
      <c r="F52" s="15">
        <v>38</v>
      </c>
      <c r="G52" s="78">
        <v>10</v>
      </c>
      <c r="H52" s="15">
        <v>4</v>
      </c>
      <c r="I52" s="15">
        <v>6</v>
      </c>
      <c r="J52" s="15">
        <v>6</v>
      </c>
      <c r="K52" s="15"/>
      <c r="L52" s="15"/>
      <c r="M52" s="15"/>
      <c r="N52" s="15"/>
      <c r="O52" s="68"/>
      <c r="P52" s="68"/>
      <c r="Q52" s="17"/>
      <c r="R52" s="17"/>
      <c r="S52" s="16"/>
      <c r="T52" s="16"/>
      <c r="U52" s="17">
        <v>10</v>
      </c>
      <c r="V52" s="17">
        <v>0</v>
      </c>
    </row>
    <row r="53" spans="1:22" s="20" customFormat="1" ht="28.5" customHeight="1">
      <c r="A53" s="14" t="s">
        <v>88</v>
      </c>
      <c r="B53" s="34" t="s">
        <v>141</v>
      </c>
      <c r="C53" s="34"/>
      <c r="D53" s="15" t="s">
        <v>220</v>
      </c>
      <c r="E53" s="15">
        <f>SUM(Q53:V53)</f>
        <v>144</v>
      </c>
      <c r="F53" s="15"/>
      <c r="G53" s="78">
        <f>SUM(H53+I53+L53+M53+N53)</f>
        <v>144</v>
      </c>
      <c r="H53" s="15"/>
      <c r="I53" s="15">
        <v>144</v>
      </c>
      <c r="J53" s="15">
        <v>144</v>
      </c>
      <c r="K53" s="15"/>
      <c r="L53" s="15"/>
      <c r="M53" s="15"/>
      <c r="N53" s="15"/>
      <c r="O53" s="68"/>
      <c r="P53" s="68"/>
      <c r="Q53" s="17"/>
      <c r="R53" s="17"/>
      <c r="S53" s="16"/>
      <c r="T53" s="16"/>
      <c r="U53" s="17">
        <v>144</v>
      </c>
      <c r="V53" s="17">
        <v>0</v>
      </c>
    </row>
    <row r="54" spans="1:22" s="20" customFormat="1" ht="21.75" customHeight="1">
      <c r="A54" s="15"/>
      <c r="B54" s="18" t="s">
        <v>81</v>
      </c>
      <c r="C54" s="18"/>
      <c r="D54" s="15" t="s">
        <v>221</v>
      </c>
      <c r="E54" s="15">
        <v>12</v>
      </c>
      <c r="F54" s="15"/>
      <c r="G54" s="78">
        <f>SUM(H54+I54+L54+M54+N54)</f>
        <v>12</v>
      </c>
      <c r="H54" s="15"/>
      <c r="I54" s="15"/>
      <c r="J54" s="15"/>
      <c r="K54" s="15"/>
      <c r="L54" s="15">
        <v>2</v>
      </c>
      <c r="M54" s="15"/>
      <c r="N54" s="15">
        <v>10</v>
      </c>
      <c r="O54" s="68"/>
      <c r="P54" s="68"/>
      <c r="Q54" s="17"/>
      <c r="R54" s="17"/>
      <c r="S54" s="16"/>
      <c r="T54" s="16"/>
      <c r="U54" s="17"/>
      <c r="V54" s="17" t="s">
        <v>169</v>
      </c>
    </row>
    <row r="55" spans="1:22" s="20" customFormat="1" ht="60" customHeight="1">
      <c r="A55" s="23" t="s">
        <v>89</v>
      </c>
      <c r="B55" s="49" t="s">
        <v>144</v>
      </c>
      <c r="C55" s="49"/>
      <c r="D55" s="47" t="s">
        <v>157</v>
      </c>
      <c r="E55" s="48">
        <f>SUM(E56:E58)</f>
        <v>268</v>
      </c>
      <c r="F55" s="48">
        <f aca="true" t="shared" si="11" ref="F55:V55">SUM(F56:F58)</f>
        <v>48</v>
      </c>
      <c r="G55" s="48">
        <f>SUM(G56:G58)</f>
        <v>220</v>
      </c>
      <c r="H55" s="48">
        <f t="shared" si="11"/>
        <v>20</v>
      </c>
      <c r="I55" s="48">
        <f>SUM(I56:I58)</f>
        <v>200</v>
      </c>
      <c r="J55" s="48">
        <f>SUM(J56:J58)</f>
        <v>200</v>
      </c>
      <c r="K55" s="48"/>
      <c r="L55" s="48">
        <f>SUM(L56:L59)</f>
        <v>4</v>
      </c>
      <c r="M55" s="48">
        <f t="shared" si="11"/>
        <v>0</v>
      </c>
      <c r="N55" s="48">
        <f>SUM(N56:N59)</f>
        <v>20</v>
      </c>
      <c r="O55" s="48"/>
      <c r="P55" s="48"/>
      <c r="Q55" s="48">
        <f t="shared" si="11"/>
        <v>0</v>
      </c>
      <c r="R55" s="48">
        <f t="shared" si="11"/>
        <v>0</v>
      </c>
      <c r="S55" s="48">
        <f t="shared" si="11"/>
        <v>92</v>
      </c>
      <c r="T55" s="48">
        <f t="shared" si="11"/>
        <v>128</v>
      </c>
      <c r="U55" s="48">
        <f t="shared" si="11"/>
        <v>0</v>
      </c>
      <c r="V55" s="48">
        <f t="shared" si="11"/>
        <v>0</v>
      </c>
    </row>
    <row r="56" spans="1:22" s="20" customFormat="1" ht="55.5" customHeight="1">
      <c r="A56" s="14" t="s">
        <v>90</v>
      </c>
      <c r="B56" s="73" t="s">
        <v>158</v>
      </c>
      <c r="C56" s="129">
        <v>6</v>
      </c>
      <c r="D56" s="15" t="s">
        <v>150</v>
      </c>
      <c r="E56" s="15">
        <v>88</v>
      </c>
      <c r="F56" s="15">
        <v>48</v>
      </c>
      <c r="G56" s="78">
        <v>40</v>
      </c>
      <c r="H56" s="15">
        <v>20</v>
      </c>
      <c r="I56" s="15">
        <v>20</v>
      </c>
      <c r="J56" s="15">
        <v>20</v>
      </c>
      <c r="K56" s="15"/>
      <c r="L56" s="15"/>
      <c r="M56" s="15"/>
      <c r="N56" s="15"/>
      <c r="O56" s="68"/>
      <c r="P56" s="68"/>
      <c r="Q56" s="17"/>
      <c r="R56" s="17"/>
      <c r="S56" s="16">
        <v>20</v>
      </c>
      <c r="T56" s="16">
        <v>20</v>
      </c>
      <c r="U56" s="17"/>
      <c r="V56" s="17"/>
    </row>
    <row r="57" spans="1:22" s="20" customFormat="1" ht="21" customHeight="1">
      <c r="A57" s="14" t="s">
        <v>91</v>
      </c>
      <c r="B57" s="18" t="s">
        <v>79</v>
      </c>
      <c r="C57" s="18"/>
      <c r="D57" s="15" t="s">
        <v>152</v>
      </c>
      <c r="E57" s="15">
        <f>SUM(Q57:V57)</f>
        <v>72</v>
      </c>
      <c r="F57" s="15"/>
      <c r="G57" s="78">
        <f>SUM(H57+I57+L57+M57+N57)</f>
        <v>72</v>
      </c>
      <c r="H57" s="15"/>
      <c r="I57" s="15">
        <v>72</v>
      </c>
      <c r="J57" s="15">
        <v>72</v>
      </c>
      <c r="K57" s="15"/>
      <c r="L57" s="15"/>
      <c r="M57" s="15"/>
      <c r="N57" s="15"/>
      <c r="O57" s="68"/>
      <c r="P57" s="68"/>
      <c r="Q57" s="17"/>
      <c r="R57" s="17"/>
      <c r="S57" s="16">
        <v>72</v>
      </c>
      <c r="T57" s="16"/>
      <c r="U57" s="17"/>
      <c r="V57" s="17"/>
    </row>
    <row r="58" spans="1:22" s="20" customFormat="1" ht="24.75" customHeight="1">
      <c r="A58" s="14" t="s">
        <v>92</v>
      </c>
      <c r="B58" s="18" t="s">
        <v>141</v>
      </c>
      <c r="C58" s="18"/>
      <c r="D58" s="15" t="s">
        <v>215</v>
      </c>
      <c r="E58" s="15">
        <f>SUM(Q58:V58)</f>
        <v>108</v>
      </c>
      <c r="F58" s="15"/>
      <c r="G58" s="78">
        <f>SUM(H58+I58+L58+M58+N58)</f>
        <v>108</v>
      </c>
      <c r="H58" s="15"/>
      <c r="I58" s="15">
        <v>108</v>
      </c>
      <c r="J58" s="15">
        <v>108</v>
      </c>
      <c r="K58" s="15"/>
      <c r="L58" s="15"/>
      <c r="M58" s="15"/>
      <c r="N58" s="15"/>
      <c r="O58" s="68"/>
      <c r="P58" s="68"/>
      <c r="Q58" s="17"/>
      <c r="R58" s="17"/>
      <c r="S58" s="16">
        <v>0</v>
      </c>
      <c r="T58" s="16">
        <v>108</v>
      </c>
      <c r="U58" s="17"/>
      <c r="V58" s="17"/>
    </row>
    <row r="59" spans="1:22" s="20" customFormat="1" ht="21" customHeight="1">
      <c r="A59" s="15"/>
      <c r="B59" s="18" t="s">
        <v>93</v>
      </c>
      <c r="C59" s="18"/>
      <c r="D59" s="15" t="s">
        <v>239</v>
      </c>
      <c r="E59" s="15">
        <v>24</v>
      </c>
      <c r="F59" s="15"/>
      <c r="G59" s="78">
        <v>24</v>
      </c>
      <c r="H59" s="15"/>
      <c r="I59" s="15" t="s">
        <v>104</v>
      </c>
      <c r="J59" s="15"/>
      <c r="K59" s="15"/>
      <c r="L59" s="15">
        <v>4</v>
      </c>
      <c r="M59" s="15"/>
      <c r="N59" s="15">
        <v>20</v>
      </c>
      <c r="O59" s="68"/>
      <c r="P59" s="68"/>
      <c r="Q59" s="17"/>
      <c r="R59" s="17"/>
      <c r="S59" s="16"/>
      <c r="T59" s="16"/>
      <c r="U59" s="17" t="s">
        <v>238</v>
      </c>
      <c r="V59" s="17"/>
    </row>
    <row r="60" spans="1:23" s="20" customFormat="1" ht="27.75" customHeight="1">
      <c r="A60" s="50"/>
      <c r="B60" s="51" t="s">
        <v>94</v>
      </c>
      <c r="C60" s="51"/>
      <c r="D60" s="50" t="s">
        <v>240</v>
      </c>
      <c r="E60" s="52">
        <f>E6+E12+E16+E30</f>
        <v>3924</v>
      </c>
      <c r="F60" s="52">
        <f>F6+F12+F16+F30</f>
        <v>2384</v>
      </c>
      <c r="G60" s="52">
        <f>G6+G12+G16+G30</f>
        <v>1540</v>
      </c>
      <c r="H60" s="52">
        <f aca="true" t="shared" si="12" ref="H60:N60">H6+H12+H16+H30</f>
        <v>294</v>
      </c>
      <c r="I60" s="52">
        <f t="shared" si="12"/>
        <v>1256</v>
      </c>
      <c r="J60" s="52">
        <f t="shared" si="12"/>
        <v>1062</v>
      </c>
      <c r="K60" s="52">
        <f t="shared" si="12"/>
        <v>0</v>
      </c>
      <c r="L60" s="52">
        <f t="shared" si="12"/>
        <v>51</v>
      </c>
      <c r="M60" s="52">
        <f t="shared" si="12"/>
        <v>12</v>
      </c>
      <c r="N60" s="52">
        <f t="shared" si="12"/>
        <v>129</v>
      </c>
      <c r="O60" s="52">
        <f>O6+O12+O16+O30</f>
        <v>66</v>
      </c>
      <c r="P60" s="52">
        <f aca="true" t="shared" si="13" ref="P60:V60">P6+P12+P16+P30</f>
        <v>94</v>
      </c>
      <c r="Q60" s="52">
        <f t="shared" si="13"/>
        <v>74</v>
      </c>
      <c r="R60" s="52">
        <v>86</v>
      </c>
      <c r="S60" s="52">
        <v>96</v>
      </c>
      <c r="T60" s="52">
        <v>64</v>
      </c>
      <c r="U60" s="52">
        <v>116</v>
      </c>
      <c r="V60" s="52">
        <f t="shared" si="13"/>
        <v>44</v>
      </c>
      <c r="W60" s="20">
        <f>SUM(O60:V60)</f>
        <v>640</v>
      </c>
    </row>
    <row r="61" spans="1:22" s="20" customFormat="1" ht="27.75" customHeight="1">
      <c r="A61" s="25" t="s">
        <v>95</v>
      </c>
      <c r="B61" s="26" t="s">
        <v>96</v>
      </c>
      <c r="C61" s="26"/>
      <c r="D61" s="25"/>
      <c r="E61" s="53">
        <v>180</v>
      </c>
      <c r="F61" s="54"/>
      <c r="G61" s="53" t="s">
        <v>227</v>
      </c>
      <c r="H61" s="53"/>
      <c r="I61" s="53"/>
      <c r="J61" s="53"/>
      <c r="K61" s="53"/>
      <c r="L61" s="53"/>
      <c r="M61" s="53"/>
      <c r="N61" s="53"/>
      <c r="O61" s="70">
        <v>0</v>
      </c>
      <c r="P61" s="70">
        <v>0</v>
      </c>
      <c r="Q61" s="38">
        <v>0</v>
      </c>
      <c r="R61" s="38">
        <v>0</v>
      </c>
      <c r="S61" s="37">
        <v>0</v>
      </c>
      <c r="T61" s="37">
        <v>0</v>
      </c>
      <c r="U61" s="38">
        <v>0</v>
      </c>
      <c r="V61" s="38">
        <v>0</v>
      </c>
    </row>
    <row r="62" spans="1:22" s="20" customFormat="1" ht="24" customHeight="1">
      <c r="A62" s="19" t="s">
        <v>97</v>
      </c>
      <c r="B62" s="27" t="s">
        <v>98</v>
      </c>
      <c r="C62" s="27"/>
      <c r="D62" s="15"/>
      <c r="E62" s="15">
        <v>144</v>
      </c>
      <c r="F62" s="15"/>
      <c r="G62" s="15" t="s">
        <v>99</v>
      </c>
      <c r="H62" s="15"/>
      <c r="I62" s="15"/>
      <c r="J62" s="15"/>
      <c r="K62" s="15"/>
      <c r="L62" s="15"/>
      <c r="M62" s="15"/>
      <c r="N62" s="15"/>
      <c r="O62" s="68"/>
      <c r="P62" s="68"/>
      <c r="Q62" s="17"/>
      <c r="R62" s="17"/>
      <c r="S62" s="16"/>
      <c r="T62" s="16"/>
      <c r="U62" s="17"/>
      <c r="V62" s="17">
        <v>4</v>
      </c>
    </row>
    <row r="63" spans="1:22" s="20" customFormat="1" ht="36" customHeight="1">
      <c r="A63" s="19" t="s">
        <v>100</v>
      </c>
      <c r="B63" s="27" t="s">
        <v>101</v>
      </c>
      <c r="C63" s="27"/>
      <c r="D63" s="15"/>
      <c r="E63" s="15">
        <v>216</v>
      </c>
      <c r="F63" s="15"/>
      <c r="G63" s="15" t="s">
        <v>102</v>
      </c>
      <c r="H63" s="15"/>
      <c r="I63" s="15"/>
      <c r="J63" s="15"/>
      <c r="K63" s="15"/>
      <c r="L63" s="15"/>
      <c r="M63" s="15"/>
      <c r="N63" s="15"/>
      <c r="O63" s="68"/>
      <c r="P63" s="68"/>
      <c r="Q63" s="17"/>
      <c r="R63" s="17"/>
      <c r="S63" s="16"/>
      <c r="T63" s="16"/>
      <c r="U63" s="17"/>
      <c r="V63" s="17">
        <v>6</v>
      </c>
    </row>
    <row r="64" spans="1:22" s="20" customFormat="1" ht="60.75" customHeight="1">
      <c r="A64" s="19"/>
      <c r="B64" s="27" t="s">
        <v>103</v>
      </c>
      <c r="C64" s="27"/>
      <c r="D64" s="15"/>
      <c r="E64" s="77">
        <f>SUM(E61+E60+E62+E63)</f>
        <v>4464</v>
      </c>
      <c r="F64" s="15"/>
      <c r="G64" s="15" t="s">
        <v>225</v>
      </c>
      <c r="H64" s="15"/>
      <c r="I64" s="15"/>
      <c r="J64" s="15"/>
      <c r="K64" s="15"/>
      <c r="L64" s="15"/>
      <c r="M64" s="15"/>
      <c r="N64" s="15"/>
      <c r="O64" s="68"/>
      <c r="P64" s="68"/>
      <c r="Q64" s="17"/>
      <c r="R64" s="17"/>
      <c r="S64" s="16"/>
      <c r="T64" s="16"/>
      <c r="U64" s="17"/>
      <c r="V64" s="17"/>
    </row>
    <row r="65" spans="1:23" s="20" customFormat="1" ht="24.75" customHeight="1">
      <c r="A65" s="138" t="s">
        <v>164</v>
      </c>
      <c r="B65" s="138"/>
      <c r="C65" s="138"/>
      <c r="D65" s="138"/>
      <c r="E65" s="138"/>
      <c r="F65" s="138"/>
      <c r="G65" s="152" t="s">
        <v>28</v>
      </c>
      <c r="H65" s="141" t="s">
        <v>105</v>
      </c>
      <c r="I65" s="141"/>
      <c r="J65" s="141"/>
      <c r="K65" s="141"/>
      <c r="L65" s="141"/>
      <c r="M65" s="141"/>
      <c r="N65" s="141"/>
      <c r="O65" s="71">
        <v>66</v>
      </c>
      <c r="P65" s="71">
        <v>94</v>
      </c>
      <c r="Q65" s="17">
        <v>74</v>
      </c>
      <c r="R65" s="17">
        <v>86</v>
      </c>
      <c r="S65" s="16">
        <v>96</v>
      </c>
      <c r="T65" s="16">
        <v>64</v>
      </c>
      <c r="U65" s="17">
        <v>116</v>
      </c>
      <c r="V65" s="17">
        <v>44</v>
      </c>
      <c r="W65" s="20">
        <f>SUM(O65:V65)</f>
        <v>640</v>
      </c>
    </row>
    <row r="66" spans="1:23" s="20" customFormat="1" ht="18.75" customHeight="1">
      <c r="A66" s="138"/>
      <c r="B66" s="138"/>
      <c r="C66" s="138"/>
      <c r="D66" s="138"/>
      <c r="E66" s="138"/>
      <c r="F66" s="138"/>
      <c r="G66" s="152"/>
      <c r="H66" s="141" t="s">
        <v>106</v>
      </c>
      <c r="I66" s="141"/>
      <c r="J66" s="141"/>
      <c r="K66" s="141"/>
      <c r="L66" s="141"/>
      <c r="M66" s="141"/>
      <c r="N66" s="141"/>
      <c r="O66" s="71">
        <v>0</v>
      </c>
      <c r="P66" s="71">
        <v>0</v>
      </c>
      <c r="Q66" s="17">
        <v>0</v>
      </c>
      <c r="R66" s="17">
        <v>180</v>
      </c>
      <c r="S66" s="16">
        <v>72</v>
      </c>
      <c r="T66" s="16">
        <v>0</v>
      </c>
      <c r="U66" s="17">
        <v>0</v>
      </c>
      <c r="V66" s="17">
        <v>0</v>
      </c>
      <c r="W66" s="20">
        <f aca="true" t="shared" si="14" ref="W66:W71">SUM(O66:V66)</f>
        <v>252</v>
      </c>
    </row>
    <row r="67" spans="1:25" s="20" customFormat="1" ht="23.25" customHeight="1">
      <c r="A67" s="138"/>
      <c r="B67" s="138"/>
      <c r="C67" s="138"/>
      <c r="D67" s="138"/>
      <c r="E67" s="138"/>
      <c r="F67" s="138"/>
      <c r="G67" s="152"/>
      <c r="H67" s="141" t="s">
        <v>107</v>
      </c>
      <c r="I67" s="141"/>
      <c r="J67" s="141"/>
      <c r="K67" s="141"/>
      <c r="L67" s="141"/>
      <c r="M67" s="141"/>
      <c r="N67" s="141"/>
      <c r="O67" s="71">
        <v>0</v>
      </c>
      <c r="P67" s="71">
        <v>0</v>
      </c>
      <c r="Q67" s="17">
        <v>0</v>
      </c>
      <c r="R67" s="17">
        <v>0</v>
      </c>
      <c r="S67" s="16">
        <v>288</v>
      </c>
      <c r="T67" s="16">
        <v>108</v>
      </c>
      <c r="U67" s="17">
        <v>252</v>
      </c>
      <c r="V67" s="17">
        <v>0</v>
      </c>
      <c r="W67" s="20">
        <f t="shared" si="14"/>
        <v>648</v>
      </c>
      <c r="X67" s="20">
        <f>SUM(W66:W67)</f>
        <v>900</v>
      </c>
      <c r="Y67" s="60">
        <v>0.4097</v>
      </c>
    </row>
    <row r="68" spans="1:23" s="20" customFormat="1" ht="18.75" customHeight="1">
      <c r="A68" s="138"/>
      <c r="B68" s="138"/>
      <c r="C68" s="138"/>
      <c r="D68" s="138"/>
      <c r="E68" s="138"/>
      <c r="F68" s="138"/>
      <c r="G68" s="152"/>
      <c r="H68" s="141" t="s">
        <v>108</v>
      </c>
      <c r="I68" s="141"/>
      <c r="J68" s="141"/>
      <c r="K68" s="141"/>
      <c r="L68" s="141"/>
      <c r="M68" s="141"/>
      <c r="N68" s="141"/>
      <c r="O68" s="71">
        <v>0</v>
      </c>
      <c r="P68" s="71">
        <v>0</v>
      </c>
      <c r="Q68" s="17">
        <v>0</v>
      </c>
      <c r="R68" s="17">
        <v>0</v>
      </c>
      <c r="S68" s="16">
        <v>0</v>
      </c>
      <c r="T68" s="16">
        <v>0</v>
      </c>
      <c r="U68" s="17">
        <v>0</v>
      </c>
      <c r="V68" s="17">
        <v>144</v>
      </c>
      <c r="W68" s="20">
        <f t="shared" si="14"/>
        <v>144</v>
      </c>
    </row>
    <row r="69" spans="1:23" s="20" customFormat="1" ht="18.75" customHeight="1">
      <c r="A69" s="138"/>
      <c r="B69" s="138"/>
      <c r="C69" s="138"/>
      <c r="D69" s="138"/>
      <c r="E69" s="138"/>
      <c r="F69" s="138"/>
      <c r="G69" s="152"/>
      <c r="H69" s="141" t="s">
        <v>109</v>
      </c>
      <c r="I69" s="141"/>
      <c r="J69" s="141"/>
      <c r="K69" s="141"/>
      <c r="L69" s="141"/>
      <c r="M69" s="141"/>
      <c r="N69" s="141"/>
      <c r="O69" s="71">
        <v>0</v>
      </c>
      <c r="P69" s="79">
        <v>3</v>
      </c>
      <c r="Q69" s="80">
        <v>1</v>
      </c>
      <c r="R69" s="80">
        <v>3</v>
      </c>
      <c r="S69" s="81">
        <v>2</v>
      </c>
      <c r="T69" s="81">
        <v>1</v>
      </c>
      <c r="U69" s="80">
        <v>1</v>
      </c>
      <c r="V69" s="80">
        <v>3</v>
      </c>
      <c r="W69" s="20">
        <f t="shared" si="14"/>
        <v>14</v>
      </c>
    </row>
    <row r="70" spans="1:23" s="20" customFormat="1" ht="18.75" customHeight="1">
      <c r="A70" s="138"/>
      <c r="B70" s="138"/>
      <c r="C70" s="138"/>
      <c r="D70" s="138"/>
      <c r="E70" s="138"/>
      <c r="F70" s="138"/>
      <c r="G70" s="152"/>
      <c r="H70" s="141" t="s">
        <v>110</v>
      </c>
      <c r="I70" s="141"/>
      <c r="J70" s="141"/>
      <c r="K70" s="141"/>
      <c r="L70" s="141"/>
      <c r="M70" s="141"/>
      <c r="N70" s="141"/>
      <c r="O70" s="71">
        <v>0</v>
      </c>
      <c r="P70" s="79">
        <v>6</v>
      </c>
      <c r="Q70" s="17">
        <v>0</v>
      </c>
      <c r="R70" s="80">
        <v>3</v>
      </c>
      <c r="S70" s="81">
        <v>2</v>
      </c>
      <c r="T70" s="81">
        <v>1</v>
      </c>
      <c r="U70" s="80">
        <v>5</v>
      </c>
      <c r="V70" s="80">
        <v>1</v>
      </c>
      <c r="W70" s="20">
        <f t="shared" si="14"/>
        <v>18</v>
      </c>
    </row>
    <row r="71" spans="1:23" s="20" customFormat="1" ht="20.25" customHeight="1">
      <c r="A71" s="138"/>
      <c r="B71" s="138"/>
      <c r="C71" s="138"/>
      <c r="D71" s="138"/>
      <c r="E71" s="138"/>
      <c r="F71" s="138"/>
      <c r="G71" s="152"/>
      <c r="H71" s="141" t="s">
        <v>111</v>
      </c>
      <c r="I71" s="141"/>
      <c r="J71" s="141"/>
      <c r="K71" s="141"/>
      <c r="L71" s="141"/>
      <c r="M71" s="141"/>
      <c r="N71" s="141"/>
      <c r="O71" s="71">
        <v>0</v>
      </c>
      <c r="P71" s="79">
        <v>4</v>
      </c>
      <c r="Q71" s="17">
        <v>0</v>
      </c>
      <c r="R71" s="17">
        <v>0</v>
      </c>
      <c r="S71" s="81">
        <v>1</v>
      </c>
      <c r="T71" s="81">
        <v>2</v>
      </c>
      <c r="U71" s="80">
        <v>1</v>
      </c>
      <c r="V71" s="80">
        <v>4</v>
      </c>
      <c r="W71" s="20">
        <f t="shared" si="14"/>
        <v>12</v>
      </c>
    </row>
    <row r="74" ht="15" customHeight="1">
      <c r="V74" s="28"/>
    </row>
    <row r="75" spans="7:17" ht="15" customHeight="1">
      <c r="G75" s="29"/>
      <c r="H75" s="29"/>
      <c r="I75" s="30"/>
      <c r="J75" s="30"/>
      <c r="K75" s="30"/>
      <c r="L75" s="30"/>
      <c r="M75" s="30"/>
      <c r="N75" s="30"/>
      <c r="O75" s="30"/>
      <c r="P75" s="30"/>
      <c r="Q75" s="30"/>
    </row>
    <row r="76" spans="4:17" ht="15" customHeight="1">
      <c r="D76" s="6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7:17" ht="15" customHeight="1"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7:17" ht="15" customHeight="1"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7:17" ht="15" customHeight="1"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7:17" ht="15" customHeight="1"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7:17" ht="15" customHeight="1"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7:17" ht="15" customHeight="1"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7:17" ht="15" customHeight="1"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7:17" ht="15" customHeight="1"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7:17" ht="15" customHeight="1"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7:17" ht="15" customHeight="1"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7:17" ht="15" customHeight="1"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7:17" ht="15" customHeight="1"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7:17" ht="15" customHeight="1"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7:17" ht="15" customHeight="1"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7:17" ht="15" customHeight="1"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3" ht="15" customHeight="1">
      <c r="N93" t="s">
        <v>104</v>
      </c>
    </row>
  </sheetData>
  <sheetProtection selectLockedCells="1" selectUnlockedCells="1"/>
  <mergeCells count="31">
    <mergeCell ref="U3:V3"/>
    <mergeCell ref="O3:P3"/>
    <mergeCell ref="H4:H5"/>
    <mergeCell ref="H68:N68"/>
    <mergeCell ref="A1:V1"/>
    <mergeCell ref="A2:A5"/>
    <mergeCell ref="B2:B5"/>
    <mergeCell ref="D2:D5"/>
    <mergeCell ref="E2:E5"/>
    <mergeCell ref="F2:N2"/>
    <mergeCell ref="Q2:V2"/>
    <mergeCell ref="F3:F5"/>
    <mergeCell ref="G4:G5"/>
    <mergeCell ref="Q3:R3"/>
    <mergeCell ref="H71:N71"/>
    <mergeCell ref="S3:T3"/>
    <mergeCell ref="H69:N69"/>
    <mergeCell ref="I4:J4"/>
    <mergeCell ref="M4:M5"/>
    <mergeCell ref="N4:N5"/>
    <mergeCell ref="G3:N3"/>
    <mergeCell ref="H70:N70"/>
    <mergeCell ref="K4:L4"/>
    <mergeCell ref="C2:C5"/>
    <mergeCell ref="O2:P2"/>
    <mergeCell ref="D50:D52"/>
    <mergeCell ref="A65:F71"/>
    <mergeCell ref="G65:G71"/>
    <mergeCell ref="H65:N65"/>
    <mergeCell ref="H66:N66"/>
    <mergeCell ref="H67:N67"/>
  </mergeCells>
  <printOptions horizontalCentered="1" verticalCentered="1"/>
  <pageMargins left="0.39375" right="0.39375" top="0.39375" bottom="0.39375" header="0.5118055555555555" footer="0.5118055555555555"/>
  <pageSetup fitToHeight="3" fitToWidth="1" horizontalDpi="600" verticalDpi="600" orientation="landscape" paperSize="9" scale="50" r:id="rId1"/>
  <ignoredErrors>
    <ignoredError sqref="E16 M55:N55 M48:N48 M42:N42 M31:N31 L42 L48 L55 Q12 G12 E12 E14 L31 F31 F42 F48 F55 E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1"/>
  <sheetViews>
    <sheetView zoomScalePageLayoutView="0" workbookViewId="0" topLeftCell="A13">
      <selection activeCell="A41" sqref="A41"/>
    </sheetView>
  </sheetViews>
  <sheetFormatPr defaultColWidth="9.140625" defaultRowHeight="15"/>
  <cols>
    <col min="1" max="1" width="92.8515625" style="0" customWidth="1"/>
  </cols>
  <sheetData>
    <row r="1" ht="31.5" customHeight="1">
      <c r="A1" s="65" t="s">
        <v>206</v>
      </c>
    </row>
    <row r="2" ht="18.75">
      <c r="A2" s="64" t="s">
        <v>171</v>
      </c>
    </row>
    <row r="3" ht="18.75">
      <c r="A3" s="1" t="s">
        <v>172</v>
      </c>
    </row>
    <row r="4" ht="18.75">
      <c r="A4" s="1" t="s">
        <v>173</v>
      </c>
    </row>
    <row r="5" ht="18.75">
      <c r="A5" s="1" t="s">
        <v>174</v>
      </c>
    </row>
    <row r="6" ht="18.75">
      <c r="A6" s="1" t="s">
        <v>175</v>
      </c>
    </row>
    <row r="7" ht="18.75">
      <c r="A7" s="1" t="s">
        <v>176</v>
      </c>
    </row>
    <row r="8" ht="18.75">
      <c r="A8" s="1" t="s">
        <v>177</v>
      </c>
    </row>
    <row r="9" ht="18.75">
      <c r="A9" s="1" t="s">
        <v>178</v>
      </c>
    </row>
    <row r="10" ht="18.75">
      <c r="A10" s="1" t="s">
        <v>179</v>
      </c>
    </row>
    <row r="11" ht="18.75">
      <c r="A11" s="1" t="s">
        <v>180</v>
      </c>
    </row>
    <row r="12" ht="18.75">
      <c r="A12" s="1" t="s">
        <v>181</v>
      </c>
    </row>
    <row r="13" ht="18.75">
      <c r="A13" s="1" t="s">
        <v>182</v>
      </c>
    </row>
    <row r="14" ht="18.75">
      <c r="A14" s="1" t="s">
        <v>183</v>
      </c>
    </row>
    <row r="15" ht="18.75">
      <c r="A15" s="1" t="s">
        <v>184</v>
      </c>
    </row>
    <row r="16" ht="18.75">
      <c r="A16" s="1" t="s">
        <v>185</v>
      </c>
    </row>
    <row r="17" ht="18.75">
      <c r="A17" s="1" t="s">
        <v>186</v>
      </c>
    </row>
    <row r="18" ht="18.75">
      <c r="A18" s="1" t="s">
        <v>187</v>
      </c>
    </row>
    <row r="19" ht="18.75">
      <c r="A19" s="64" t="s">
        <v>188</v>
      </c>
    </row>
    <row r="20" ht="18.75">
      <c r="A20" s="1" t="s">
        <v>174</v>
      </c>
    </row>
    <row r="21" ht="18.75">
      <c r="A21" s="1" t="s">
        <v>175</v>
      </c>
    </row>
    <row r="22" ht="18.75">
      <c r="A22" s="1" t="s">
        <v>182</v>
      </c>
    </row>
    <row r="23" ht="18.75">
      <c r="A23" s="1" t="s">
        <v>189</v>
      </c>
    </row>
    <row r="24" ht="18.75">
      <c r="A24" s="1" t="s">
        <v>190</v>
      </c>
    </row>
    <row r="25" ht="18.75">
      <c r="A25" s="64" t="s">
        <v>191</v>
      </c>
    </row>
    <row r="26" ht="18.75">
      <c r="A26" s="1" t="s">
        <v>192</v>
      </c>
    </row>
    <row r="27" ht="18.75">
      <c r="A27" s="1" t="s">
        <v>193</v>
      </c>
    </row>
    <row r="28" ht="18.75">
      <c r="A28" s="1" t="s">
        <v>194</v>
      </c>
    </row>
    <row r="29" ht="18.75">
      <c r="A29" s="1" t="s">
        <v>207</v>
      </c>
    </row>
    <row r="30" ht="18.75">
      <c r="A30" s="1" t="s">
        <v>205</v>
      </c>
    </row>
    <row r="31" ht="18.75">
      <c r="A31" s="1" t="s">
        <v>201</v>
      </c>
    </row>
    <row r="32" ht="18.75">
      <c r="A32" s="1" t="s">
        <v>202</v>
      </c>
    </row>
    <row r="33" ht="18.75">
      <c r="A33" s="1" t="s">
        <v>203</v>
      </c>
    </row>
    <row r="34" ht="18.75">
      <c r="A34" s="1" t="s">
        <v>204</v>
      </c>
    </row>
    <row r="35" ht="18.75">
      <c r="A35" s="64" t="s">
        <v>197</v>
      </c>
    </row>
    <row r="36" ht="18.75">
      <c r="A36" s="1" t="s">
        <v>198</v>
      </c>
    </row>
    <row r="37" ht="18.75">
      <c r="A37" s="1" t="s">
        <v>199</v>
      </c>
    </row>
    <row r="38" ht="18.75">
      <c r="A38" s="1" t="s">
        <v>200</v>
      </c>
    </row>
    <row r="39" ht="18.75">
      <c r="A39" s="64" t="s">
        <v>195</v>
      </c>
    </row>
    <row r="40" ht="18.75">
      <c r="A40" s="1" t="s">
        <v>196</v>
      </c>
    </row>
    <row r="41" ht="18.75">
      <c r="A41" s="1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6"/>
  <sheetViews>
    <sheetView zoomScalePageLayoutView="0" workbookViewId="0" topLeftCell="A1">
      <selection activeCell="A1" sqref="A1:BA16"/>
    </sheetView>
  </sheetViews>
  <sheetFormatPr defaultColWidth="9.140625" defaultRowHeight="15"/>
  <cols>
    <col min="1" max="1" width="3.421875" style="0" customWidth="1"/>
    <col min="2" max="2" width="2.8515625" style="0" customWidth="1"/>
    <col min="3" max="4" width="3.140625" style="0" customWidth="1"/>
    <col min="5" max="5" width="3.57421875" style="0" customWidth="1"/>
    <col min="6" max="6" width="3.28125" style="0" customWidth="1"/>
    <col min="7" max="7" width="3.00390625" style="0" customWidth="1"/>
    <col min="8" max="9" width="3.140625" style="0" customWidth="1"/>
    <col min="10" max="10" width="2.8515625" style="0" customWidth="1"/>
    <col min="11" max="13" width="3.00390625" style="0" customWidth="1"/>
    <col min="14" max="14" width="3.57421875" style="0" customWidth="1"/>
    <col min="15" max="15" width="3.28125" style="0" customWidth="1"/>
    <col min="16" max="16" width="3.140625" style="0" customWidth="1"/>
    <col min="17" max="17" width="3.421875" style="0" customWidth="1"/>
    <col min="18" max="18" width="3.28125" style="0" customWidth="1"/>
    <col min="19" max="19" width="3.57421875" style="0" customWidth="1"/>
    <col min="20" max="20" width="3.140625" style="0" customWidth="1"/>
    <col min="21" max="21" width="3.28125" style="0" customWidth="1"/>
    <col min="22" max="22" width="3.421875" style="0" customWidth="1"/>
    <col min="23" max="23" width="3.28125" style="0" customWidth="1"/>
    <col min="24" max="24" width="2.8515625" style="0" customWidth="1"/>
    <col min="25" max="25" width="3.421875" style="0" customWidth="1"/>
    <col min="26" max="26" width="3.140625" style="0" customWidth="1"/>
    <col min="27" max="27" width="3.28125" style="0" customWidth="1"/>
    <col min="28" max="29" width="3.140625" style="0" customWidth="1"/>
    <col min="30" max="30" width="3.7109375" style="0" customWidth="1"/>
    <col min="31" max="31" width="3.421875" style="0" customWidth="1"/>
    <col min="32" max="32" width="3.140625" style="0" customWidth="1"/>
    <col min="33" max="33" width="3.57421875" style="0" customWidth="1"/>
    <col min="34" max="34" width="3.28125" style="0" customWidth="1"/>
    <col min="35" max="35" width="3.00390625" style="0" customWidth="1"/>
    <col min="36" max="37" width="3.28125" style="0" customWidth="1"/>
    <col min="38" max="38" width="3.140625" style="0" customWidth="1"/>
    <col min="39" max="39" width="3.57421875" style="0" customWidth="1"/>
    <col min="40" max="40" width="3.00390625" style="0" customWidth="1"/>
    <col min="41" max="42" width="3.8515625" style="0" customWidth="1"/>
    <col min="43" max="43" width="3.57421875" style="0" customWidth="1"/>
    <col min="44" max="45" width="3.421875" style="0" customWidth="1"/>
    <col min="46" max="46" width="3.7109375" style="0" customWidth="1"/>
    <col min="47" max="47" width="3.421875" style="0" customWidth="1"/>
    <col min="48" max="49" width="2.7109375" style="0" customWidth="1"/>
    <col min="50" max="50" width="3.00390625" style="0" customWidth="1"/>
    <col min="51" max="53" width="3.140625" style="0" customWidth="1"/>
  </cols>
  <sheetData>
    <row r="1" spans="1:53" ht="15.75">
      <c r="A1" s="159" t="s">
        <v>243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</row>
    <row r="2" spans="1:53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  <c r="U2" s="83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3"/>
      <c r="AG2" s="82"/>
      <c r="AH2" s="82"/>
      <c r="AI2" s="82"/>
      <c r="AJ2" s="82"/>
      <c r="AK2" s="82"/>
      <c r="AL2" s="82"/>
      <c r="AM2" s="82"/>
      <c r="AN2" s="82"/>
      <c r="AO2" s="82"/>
      <c r="AP2" s="83"/>
      <c r="AQ2" s="82"/>
      <c r="AR2" s="82"/>
      <c r="AS2" s="82"/>
      <c r="AT2" s="82"/>
      <c r="AU2" s="82"/>
      <c r="AV2" s="83"/>
      <c r="AW2" s="82"/>
      <c r="AX2" s="82"/>
      <c r="AY2" s="82"/>
      <c r="AZ2" s="82"/>
      <c r="BA2" s="83"/>
    </row>
    <row r="3" spans="1:53" ht="15">
      <c r="A3" s="160" t="s">
        <v>244</v>
      </c>
      <c r="B3" s="162" t="s">
        <v>245</v>
      </c>
      <c r="C3" s="163"/>
      <c r="D3" s="163"/>
      <c r="E3" s="164"/>
      <c r="F3" s="84"/>
      <c r="G3" s="162" t="s">
        <v>246</v>
      </c>
      <c r="H3" s="163"/>
      <c r="I3" s="163"/>
      <c r="J3" s="164"/>
      <c r="K3" s="162" t="s">
        <v>247</v>
      </c>
      <c r="L3" s="163"/>
      <c r="M3" s="163"/>
      <c r="N3" s="164"/>
      <c r="O3" s="84"/>
      <c r="P3" s="162" t="s">
        <v>248</v>
      </c>
      <c r="Q3" s="163"/>
      <c r="R3" s="163"/>
      <c r="S3" s="164"/>
      <c r="T3" s="162" t="s">
        <v>249</v>
      </c>
      <c r="U3" s="163"/>
      <c r="V3" s="163"/>
      <c r="W3" s="164"/>
      <c r="X3" s="162" t="s">
        <v>250</v>
      </c>
      <c r="Y3" s="163"/>
      <c r="Z3" s="163"/>
      <c r="AA3" s="164"/>
      <c r="AB3" s="84"/>
      <c r="AC3" s="162" t="s">
        <v>251</v>
      </c>
      <c r="AD3" s="163"/>
      <c r="AE3" s="164"/>
      <c r="AF3" s="84"/>
      <c r="AG3" s="162" t="s">
        <v>252</v>
      </c>
      <c r="AH3" s="163"/>
      <c r="AI3" s="163"/>
      <c r="AJ3" s="164"/>
      <c r="AK3" s="162" t="s">
        <v>253</v>
      </c>
      <c r="AL3" s="163"/>
      <c r="AM3" s="163"/>
      <c r="AN3" s="164"/>
      <c r="AO3" s="84"/>
      <c r="AP3" s="162" t="s">
        <v>254</v>
      </c>
      <c r="AQ3" s="163"/>
      <c r="AR3" s="164"/>
      <c r="AS3" s="84"/>
      <c r="AT3" s="162" t="s">
        <v>255</v>
      </c>
      <c r="AU3" s="163"/>
      <c r="AV3" s="163"/>
      <c r="AW3" s="164"/>
      <c r="AX3" s="162" t="s">
        <v>256</v>
      </c>
      <c r="AY3" s="163"/>
      <c r="AZ3" s="163"/>
      <c r="BA3" s="164"/>
    </row>
    <row r="4" spans="1:53" ht="26.25">
      <c r="A4" s="161"/>
      <c r="B4" s="85" t="s">
        <v>257</v>
      </c>
      <c r="C4" s="86" t="s">
        <v>258</v>
      </c>
      <c r="D4" s="86" t="s">
        <v>259</v>
      </c>
      <c r="E4" s="86" t="s">
        <v>260</v>
      </c>
      <c r="F4" s="86" t="s">
        <v>261</v>
      </c>
      <c r="G4" s="86" t="s">
        <v>262</v>
      </c>
      <c r="H4" s="86" t="s">
        <v>263</v>
      </c>
      <c r="I4" s="86" t="s">
        <v>264</v>
      </c>
      <c r="J4" s="86" t="s">
        <v>265</v>
      </c>
      <c r="K4" s="86" t="s">
        <v>266</v>
      </c>
      <c r="L4" s="86" t="s">
        <v>267</v>
      </c>
      <c r="M4" s="86" t="s">
        <v>268</v>
      </c>
      <c r="N4" s="86" t="s">
        <v>269</v>
      </c>
      <c r="O4" s="86" t="s">
        <v>270</v>
      </c>
      <c r="P4" s="86" t="s">
        <v>258</v>
      </c>
      <c r="Q4" s="86" t="s">
        <v>259</v>
      </c>
      <c r="R4" s="86" t="s">
        <v>260</v>
      </c>
      <c r="S4" s="87" t="s">
        <v>271</v>
      </c>
      <c r="T4" s="87" t="s">
        <v>272</v>
      </c>
      <c r="U4" s="85" t="s">
        <v>273</v>
      </c>
      <c r="V4" s="86" t="s">
        <v>274</v>
      </c>
      <c r="W4" s="86" t="s">
        <v>275</v>
      </c>
      <c r="X4" s="86" t="s">
        <v>276</v>
      </c>
      <c r="Y4" s="86" t="s">
        <v>277</v>
      </c>
      <c r="Z4" s="86" t="s">
        <v>278</v>
      </c>
      <c r="AA4" s="86" t="s">
        <v>279</v>
      </c>
      <c r="AB4" s="86" t="s">
        <v>280</v>
      </c>
      <c r="AC4" s="86" t="s">
        <v>277</v>
      </c>
      <c r="AD4" s="86" t="s">
        <v>278</v>
      </c>
      <c r="AE4" s="86" t="s">
        <v>279</v>
      </c>
      <c r="AF4" s="86" t="s">
        <v>281</v>
      </c>
      <c r="AG4" s="86" t="s">
        <v>262</v>
      </c>
      <c r="AH4" s="86" t="s">
        <v>263</v>
      </c>
      <c r="AI4" s="86" t="s">
        <v>264</v>
      </c>
      <c r="AJ4" s="86" t="s">
        <v>265</v>
      </c>
      <c r="AK4" s="86" t="s">
        <v>282</v>
      </c>
      <c r="AL4" s="86" t="s">
        <v>283</v>
      </c>
      <c r="AM4" s="86" t="s">
        <v>284</v>
      </c>
      <c r="AN4" s="86" t="s">
        <v>285</v>
      </c>
      <c r="AO4" s="86" t="s">
        <v>286</v>
      </c>
      <c r="AP4" s="86" t="s">
        <v>258</v>
      </c>
      <c r="AQ4" s="85" t="s">
        <v>259</v>
      </c>
      <c r="AR4" s="85" t="s">
        <v>260</v>
      </c>
      <c r="AS4" s="87" t="s">
        <v>261</v>
      </c>
      <c r="AT4" s="87" t="s">
        <v>262</v>
      </c>
      <c r="AU4" s="87" t="s">
        <v>263</v>
      </c>
      <c r="AV4" s="87" t="s">
        <v>264</v>
      </c>
      <c r="AW4" s="87" t="s">
        <v>265</v>
      </c>
      <c r="AX4" s="87" t="s">
        <v>266</v>
      </c>
      <c r="AY4" s="87" t="s">
        <v>267</v>
      </c>
      <c r="AZ4" s="87" t="s">
        <v>268</v>
      </c>
      <c r="BA4" s="87" t="s">
        <v>269</v>
      </c>
    </row>
    <row r="5" spans="1:53" ht="15">
      <c r="A5" s="88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 t="s">
        <v>287</v>
      </c>
      <c r="P5" s="90" t="s">
        <v>287</v>
      </c>
      <c r="Q5" s="89"/>
      <c r="R5" s="91"/>
      <c r="S5" s="92" t="s">
        <v>288</v>
      </c>
      <c r="T5" s="92" t="s">
        <v>288</v>
      </c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 t="s">
        <v>287</v>
      </c>
      <c r="AN5" s="90" t="s">
        <v>287</v>
      </c>
      <c r="AO5" s="90" t="s">
        <v>287</v>
      </c>
      <c r="AP5" s="89"/>
      <c r="AQ5" s="89"/>
      <c r="AR5" s="91"/>
      <c r="AS5" s="92" t="s">
        <v>288</v>
      </c>
      <c r="AT5" s="92" t="s">
        <v>288</v>
      </c>
      <c r="AU5" s="92" t="s">
        <v>288</v>
      </c>
      <c r="AV5" s="92" t="s">
        <v>288</v>
      </c>
      <c r="AW5" s="92" t="s">
        <v>288</v>
      </c>
      <c r="AX5" s="92" t="s">
        <v>288</v>
      </c>
      <c r="AY5" s="92" t="s">
        <v>288</v>
      </c>
      <c r="AZ5" s="92" t="s">
        <v>288</v>
      </c>
      <c r="BA5" s="92" t="s">
        <v>288</v>
      </c>
    </row>
    <row r="6" spans="1:53" ht="15">
      <c r="A6" s="88">
        <v>2</v>
      </c>
      <c r="B6" s="89"/>
      <c r="C6" s="89"/>
      <c r="D6" s="89"/>
      <c r="E6" s="89"/>
      <c r="F6" s="89"/>
      <c r="G6" s="90" t="s">
        <v>287</v>
      </c>
      <c r="H6" s="90" t="s">
        <v>287</v>
      </c>
      <c r="I6" s="89"/>
      <c r="J6" s="89"/>
      <c r="K6" s="89"/>
      <c r="L6" s="89"/>
      <c r="M6" s="89"/>
      <c r="N6" s="89"/>
      <c r="O6" s="89"/>
      <c r="P6" s="89"/>
      <c r="Q6" s="91"/>
      <c r="R6" s="93"/>
      <c r="S6" s="92" t="s">
        <v>288</v>
      </c>
      <c r="T6" s="92" t="s">
        <v>288</v>
      </c>
      <c r="U6" s="89"/>
      <c r="V6" s="89"/>
      <c r="W6" s="89"/>
      <c r="X6" s="89"/>
      <c r="Y6" s="89"/>
      <c r="Z6" s="90" t="s">
        <v>287</v>
      </c>
      <c r="AA6" s="90" t="s">
        <v>287</v>
      </c>
      <c r="AB6" s="90" t="s">
        <v>287</v>
      </c>
      <c r="AC6" s="89"/>
      <c r="AD6" s="89"/>
      <c r="AE6" s="89"/>
      <c r="AF6" s="123" t="s">
        <v>289</v>
      </c>
      <c r="AG6" s="123" t="s">
        <v>289</v>
      </c>
      <c r="AH6" s="123" t="s">
        <v>289</v>
      </c>
      <c r="AI6" s="123" t="s">
        <v>289</v>
      </c>
      <c r="AJ6" s="123" t="s">
        <v>289</v>
      </c>
      <c r="AK6" s="89"/>
      <c r="AL6" s="89"/>
      <c r="AM6" s="89"/>
      <c r="AN6" s="89"/>
      <c r="AO6" s="89"/>
      <c r="AP6" s="93"/>
      <c r="AQ6" s="93"/>
      <c r="AR6" s="93"/>
      <c r="AS6" s="92" t="s">
        <v>288</v>
      </c>
      <c r="AT6" s="92" t="s">
        <v>288</v>
      </c>
      <c r="AU6" s="92" t="s">
        <v>288</v>
      </c>
      <c r="AV6" s="92" t="s">
        <v>288</v>
      </c>
      <c r="AW6" s="92" t="s">
        <v>288</v>
      </c>
      <c r="AX6" s="92" t="s">
        <v>288</v>
      </c>
      <c r="AY6" s="92" t="s">
        <v>288</v>
      </c>
      <c r="AZ6" s="92" t="s">
        <v>288</v>
      </c>
      <c r="BA6" s="92" t="s">
        <v>288</v>
      </c>
    </row>
    <row r="7" spans="1:53" ht="15">
      <c r="A7" s="88">
        <v>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 t="s">
        <v>287</v>
      </c>
      <c r="M7" s="90" t="s">
        <v>287</v>
      </c>
      <c r="N7" s="90" t="s">
        <v>287</v>
      </c>
      <c r="O7" s="89"/>
      <c r="P7" s="94" t="s">
        <v>289</v>
      </c>
      <c r="Q7" s="94" t="s">
        <v>289</v>
      </c>
      <c r="R7" s="91"/>
      <c r="S7" s="92" t="s">
        <v>288</v>
      </c>
      <c r="T7" s="92" t="s">
        <v>288</v>
      </c>
      <c r="U7" s="89"/>
      <c r="V7" s="95" t="s">
        <v>290</v>
      </c>
      <c r="W7" s="95" t="s">
        <v>290</v>
      </c>
      <c r="X7" s="95" t="s">
        <v>290</v>
      </c>
      <c r="Y7" s="95" t="s">
        <v>290</v>
      </c>
      <c r="Z7" s="95" t="s">
        <v>290</v>
      </c>
      <c r="AA7" s="95" t="s">
        <v>290</v>
      </c>
      <c r="AB7" s="95" t="s">
        <v>290</v>
      </c>
      <c r="AC7" s="95" t="s">
        <v>290</v>
      </c>
      <c r="AD7" s="89"/>
      <c r="AE7" s="89"/>
      <c r="AF7" s="89"/>
      <c r="AG7" s="90" t="s">
        <v>287</v>
      </c>
      <c r="AH7" s="90" t="s">
        <v>287</v>
      </c>
      <c r="AI7" s="89"/>
      <c r="AJ7" s="95" t="s">
        <v>290</v>
      </c>
      <c r="AK7" s="124" t="s">
        <v>290</v>
      </c>
      <c r="AL7" s="95" t="s">
        <v>290</v>
      </c>
      <c r="AM7" s="89"/>
      <c r="AN7" s="89"/>
      <c r="AO7" s="89"/>
      <c r="AP7" s="89"/>
      <c r="AQ7" s="89"/>
      <c r="AR7" s="89"/>
      <c r="AS7" s="97" t="s">
        <v>288</v>
      </c>
      <c r="AT7" s="92" t="s">
        <v>288</v>
      </c>
      <c r="AU7" s="92" t="s">
        <v>288</v>
      </c>
      <c r="AV7" s="92" t="s">
        <v>288</v>
      </c>
      <c r="AW7" s="92" t="s">
        <v>288</v>
      </c>
      <c r="AX7" s="92" t="s">
        <v>288</v>
      </c>
      <c r="AY7" s="92" t="s">
        <v>288</v>
      </c>
      <c r="AZ7" s="92" t="s">
        <v>288</v>
      </c>
      <c r="BA7" s="92" t="s">
        <v>288</v>
      </c>
    </row>
    <row r="8" spans="1:53" ht="15">
      <c r="A8" s="88">
        <v>4</v>
      </c>
      <c r="B8" s="89"/>
      <c r="C8" s="89"/>
      <c r="D8" s="89"/>
      <c r="E8" s="89"/>
      <c r="F8" s="90" t="s">
        <v>287</v>
      </c>
      <c r="G8" s="90" t="s">
        <v>287</v>
      </c>
      <c r="H8" s="90" t="s">
        <v>287</v>
      </c>
      <c r="I8" s="89"/>
      <c r="J8" s="89"/>
      <c r="K8" s="96" t="s">
        <v>290</v>
      </c>
      <c r="L8" s="96" t="s">
        <v>290</v>
      </c>
      <c r="M8" s="96" t="s">
        <v>290</v>
      </c>
      <c r="N8" s="89"/>
      <c r="O8" s="89"/>
      <c r="P8" s="89"/>
      <c r="Q8" s="89"/>
      <c r="R8" s="89"/>
      <c r="S8" s="92" t="s">
        <v>288</v>
      </c>
      <c r="T8" s="92" t="s">
        <v>288</v>
      </c>
      <c r="U8" s="89"/>
      <c r="V8" s="89"/>
      <c r="W8" s="89"/>
      <c r="X8" s="96" t="s">
        <v>290</v>
      </c>
      <c r="Y8" s="96" t="s">
        <v>290</v>
      </c>
      <c r="Z8" s="96" t="s">
        <v>290</v>
      </c>
      <c r="AA8" s="96" t="s">
        <v>290</v>
      </c>
      <c r="AB8" s="89"/>
      <c r="AC8" s="89"/>
      <c r="AD8" s="89"/>
      <c r="AE8" s="89"/>
      <c r="AF8" s="90" t="s">
        <v>287</v>
      </c>
      <c r="AG8" s="90" t="s">
        <v>287</v>
      </c>
      <c r="AH8" s="89"/>
      <c r="AI8" s="98" t="s">
        <v>291</v>
      </c>
      <c r="AJ8" s="98" t="s">
        <v>291</v>
      </c>
      <c r="AK8" s="98" t="s">
        <v>291</v>
      </c>
      <c r="AL8" s="98" t="s">
        <v>291</v>
      </c>
      <c r="AM8" s="99" t="s">
        <v>292</v>
      </c>
      <c r="AN8" s="99" t="s">
        <v>292</v>
      </c>
      <c r="AO8" s="99" t="s">
        <v>292</v>
      </c>
      <c r="AP8" s="99" t="s">
        <v>292</v>
      </c>
      <c r="AQ8" s="100" t="s">
        <v>293</v>
      </c>
      <c r="AR8" s="100" t="s">
        <v>293</v>
      </c>
      <c r="AS8" s="92" t="s">
        <v>288</v>
      </c>
      <c r="AT8" s="92" t="s">
        <v>288</v>
      </c>
      <c r="AU8" s="92" t="s">
        <v>288</v>
      </c>
      <c r="AV8" s="92" t="s">
        <v>288</v>
      </c>
      <c r="AW8" s="92" t="s">
        <v>288</v>
      </c>
      <c r="AX8" s="92" t="s">
        <v>288</v>
      </c>
      <c r="AY8" s="92" t="s">
        <v>288</v>
      </c>
      <c r="AZ8" s="92" t="s">
        <v>288</v>
      </c>
      <c r="BA8" s="92" t="s">
        <v>288</v>
      </c>
    </row>
    <row r="9" spans="1:53" ht="15">
      <c r="A9" s="82"/>
      <c r="B9" s="101">
        <v>1</v>
      </c>
      <c r="C9" s="101">
        <v>2</v>
      </c>
      <c r="D9" s="101">
        <v>3</v>
      </c>
      <c r="E9" s="101">
        <v>4</v>
      </c>
      <c r="F9" s="101">
        <v>5</v>
      </c>
      <c r="G9" s="101">
        <v>6</v>
      </c>
      <c r="H9" s="101">
        <v>7</v>
      </c>
      <c r="I9" s="101">
        <v>8</v>
      </c>
      <c r="J9" s="101">
        <v>9</v>
      </c>
      <c r="K9" s="101">
        <v>10</v>
      </c>
      <c r="L9" s="101">
        <v>11</v>
      </c>
      <c r="M9" s="101">
        <v>12</v>
      </c>
      <c r="N9" s="101">
        <v>13</v>
      </c>
      <c r="O9" s="101">
        <v>14</v>
      </c>
      <c r="P9" s="101">
        <v>15</v>
      </c>
      <c r="Q9" s="101">
        <v>16</v>
      </c>
      <c r="R9" s="101">
        <v>17</v>
      </c>
      <c r="S9" s="101">
        <v>1</v>
      </c>
      <c r="T9" s="102">
        <v>2</v>
      </c>
      <c r="U9" s="102">
        <v>1</v>
      </c>
      <c r="V9" s="101">
        <v>2</v>
      </c>
      <c r="W9" s="101">
        <v>3</v>
      </c>
      <c r="X9" s="101">
        <v>4</v>
      </c>
      <c r="Y9" s="101">
        <v>5</v>
      </c>
      <c r="Z9" s="101">
        <v>6</v>
      </c>
      <c r="AA9" s="101">
        <v>7</v>
      </c>
      <c r="AB9" s="101">
        <v>8</v>
      </c>
      <c r="AC9" s="101">
        <v>9</v>
      </c>
      <c r="AD9" s="101">
        <v>10</v>
      </c>
      <c r="AE9" s="102">
        <v>11</v>
      </c>
      <c r="AF9" s="102">
        <v>12</v>
      </c>
      <c r="AG9" s="101">
        <v>13</v>
      </c>
      <c r="AH9" s="101">
        <v>14</v>
      </c>
      <c r="AI9" s="101">
        <v>15</v>
      </c>
      <c r="AJ9" s="101">
        <v>16</v>
      </c>
      <c r="AK9" s="101">
        <v>17</v>
      </c>
      <c r="AL9" s="101">
        <v>18</v>
      </c>
      <c r="AM9" s="101">
        <v>19</v>
      </c>
      <c r="AN9" s="101">
        <v>20</v>
      </c>
      <c r="AO9" s="101">
        <v>21</v>
      </c>
      <c r="AP9" s="102">
        <v>22</v>
      </c>
      <c r="AQ9" s="101">
        <v>23</v>
      </c>
      <c r="AR9" s="101">
        <v>24</v>
      </c>
      <c r="AS9" s="101">
        <v>1</v>
      </c>
      <c r="AT9" s="101">
        <v>2</v>
      </c>
      <c r="AU9" s="101">
        <v>3</v>
      </c>
      <c r="AV9" s="102">
        <v>4</v>
      </c>
      <c r="AW9" s="101">
        <v>5</v>
      </c>
      <c r="AX9" s="101">
        <v>6</v>
      </c>
      <c r="AY9" s="101">
        <v>7</v>
      </c>
      <c r="AZ9" s="101">
        <v>8</v>
      </c>
      <c r="BA9" s="102">
        <v>9</v>
      </c>
    </row>
    <row r="10" spans="1:53" ht="15">
      <c r="A10" s="165" t="s">
        <v>294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03"/>
      <c r="R10" s="103"/>
      <c r="S10" s="104"/>
      <c r="T10" s="105"/>
      <c r="U10" s="105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05"/>
      <c r="AG10" s="105"/>
      <c r="AH10" s="105"/>
      <c r="AI10" s="105"/>
      <c r="AJ10" s="105"/>
      <c r="AK10" s="106"/>
      <c r="AL10" s="107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9"/>
      <c r="BA10" s="109"/>
    </row>
    <row r="11" spans="1:53" ht="15.75" thickBo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</row>
    <row r="12" spans="1:53" ht="15.75" thickBot="1">
      <c r="A12" s="111"/>
      <c r="B12" s="112"/>
      <c r="C12" s="165" t="s">
        <v>295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10"/>
      <c r="O12" s="110"/>
      <c r="P12" s="113" t="s">
        <v>289</v>
      </c>
      <c r="Q12" s="107"/>
      <c r="R12" s="168" t="s">
        <v>296</v>
      </c>
      <c r="S12" s="168"/>
      <c r="T12" s="168"/>
      <c r="U12" s="168"/>
      <c r="V12" s="168"/>
      <c r="W12" s="168"/>
      <c r="X12" s="168"/>
      <c r="Y12" s="168"/>
      <c r="Z12" s="168"/>
      <c r="AA12" s="168"/>
      <c r="AB12" s="107"/>
      <c r="AC12" s="107"/>
      <c r="AD12" s="107"/>
      <c r="AE12" s="107"/>
      <c r="AF12" s="107"/>
      <c r="AG12" s="110"/>
      <c r="AH12" s="110"/>
      <c r="AI12" s="110"/>
      <c r="AJ12" s="114"/>
      <c r="AK12" s="110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10"/>
      <c r="AZ12" s="110"/>
      <c r="BA12" s="110"/>
    </row>
    <row r="13" spans="1:53" ht="15.75" thickBo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10"/>
      <c r="AH13" s="110"/>
      <c r="AI13" s="110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10"/>
    </row>
    <row r="14" spans="1:53" ht="15.75" thickBot="1">
      <c r="A14" s="115" t="s">
        <v>287</v>
      </c>
      <c r="B14" s="107"/>
      <c r="C14" s="166" t="s">
        <v>297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10"/>
      <c r="O14" s="110"/>
      <c r="P14" s="116" t="s">
        <v>290</v>
      </c>
      <c r="Q14" s="107"/>
      <c r="R14" s="168" t="s">
        <v>298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10"/>
      <c r="AI14" s="110"/>
      <c r="AJ14" s="117" t="s">
        <v>292</v>
      </c>
      <c r="AK14" s="110"/>
      <c r="AL14" s="167" t="s">
        <v>299</v>
      </c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</row>
    <row r="15" spans="1:53" ht="15.75" thickBot="1">
      <c r="A15" s="107"/>
      <c r="B15" s="107"/>
      <c r="C15" s="118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10"/>
      <c r="O15" s="110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</row>
    <row r="16" spans="1:53" ht="15.75" thickBot="1">
      <c r="A16" s="119" t="s">
        <v>288</v>
      </c>
      <c r="B16" s="107"/>
      <c r="C16" s="166" t="s">
        <v>14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10"/>
      <c r="O16" s="110"/>
      <c r="P16" s="120" t="s">
        <v>291</v>
      </c>
      <c r="Q16" s="110"/>
      <c r="R16" s="167" t="s">
        <v>300</v>
      </c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10"/>
      <c r="AI16" s="110"/>
      <c r="AJ16" s="121" t="s">
        <v>293</v>
      </c>
      <c r="AK16" s="107"/>
      <c r="AL16" s="122" t="s">
        <v>301</v>
      </c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07"/>
      <c r="AX16" s="109"/>
      <c r="AY16" s="109"/>
      <c r="AZ16" s="109"/>
      <c r="BA16" s="110"/>
    </row>
  </sheetData>
  <sheetProtection/>
  <mergeCells count="24">
    <mergeCell ref="C16:M16"/>
    <mergeCell ref="R16:AG16"/>
    <mergeCell ref="C12:M12"/>
    <mergeCell ref="R12:AA12"/>
    <mergeCell ref="AL12:AX12"/>
    <mergeCell ref="C14:M14"/>
    <mergeCell ref="R14:AG14"/>
    <mergeCell ref="AL14:BA14"/>
    <mergeCell ref="AK3:AN3"/>
    <mergeCell ref="AP3:AR3"/>
    <mergeCell ref="AT3:AW3"/>
    <mergeCell ref="AX3:BA3"/>
    <mergeCell ref="A10:P10"/>
    <mergeCell ref="V10:AE10"/>
    <mergeCell ref="A1:BA1"/>
    <mergeCell ref="A3:A4"/>
    <mergeCell ref="B3:E3"/>
    <mergeCell ref="G3:J3"/>
    <mergeCell ref="K3:N3"/>
    <mergeCell ref="P3:S3"/>
    <mergeCell ref="T3:W3"/>
    <mergeCell ref="X3:AA3"/>
    <mergeCell ref="AC3:AE3"/>
    <mergeCell ref="AG3:AJ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2021-10-25T02:44:07Z</cp:lastPrinted>
  <dcterms:modified xsi:type="dcterms:W3CDTF">2022-05-17T06:23:00Z</dcterms:modified>
  <cp:category/>
  <cp:version/>
  <cp:contentType/>
  <cp:contentStatus/>
</cp:coreProperties>
</file>