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65" windowWidth="7950" windowHeight="9180" activeTab="4"/>
  </bookViews>
  <sheets>
    <sheet name="титул" sheetId="1" r:id="rId1"/>
    <sheet name="св.дан." sheetId="2" r:id="rId2"/>
    <sheet name="пер.кабинетов" sheetId="3" r:id="rId3"/>
    <sheet name="план Уч.пр.передел" sheetId="4" r:id="rId4"/>
    <sheet name="график" sheetId="5" r:id="rId5"/>
  </sheets>
  <definedNames/>
  <calcPr fullCalcOnLoad="1"/>
</workbook>
</file>

<file path=xl/sharedStrings.xml><?xml version="1.0" encoding="utf-8"?>
<sst xmlns="http://schemas.openxmlformats.org/spreadsheetml/2006/main" count="399" uniqueCount="271">
  <si>
    <t>Утверждаю</t>
  </si>
  <si>
    <t>УЧЕБНЫЙ  ПЛАН</t>
  </si>
  <si>
    <t>по специальности среднего профессионального образования</t>
  </si>
  <si>
    <t>1. Сводные данные по бюджету времени (в неделях)</t>
  </si>
  <si>
    <t>курсы</t>
  </si>
  <si>
    <t>учебная              практика</t>
  </si>
  <si>
    <t>по профилю специальности</t>
  </si>
  <si>
    <t>преддипломная</t>
  </si>
  <si>
    <t>госудрственная (итоговая) аттестация</t>
  </si>
  <si>
    <t>каникулы</t>
  </si>
  <si>
    <t>всего (по курсам)</t>
  </si>
  <si>
    <t>производственная практика</t>
  </si>
  <si>
    <t>1 курс</t>
  </si>
  <si>
    <t>2 курс</t>
  </si>
  <si>
    <t>3 курс</t>
  </si>
  <si>
    <t>4 курс</t>
  </si>
  <si>
    <t>Всего</t>
  </si>
  <si>
    <t>индекс</t>
  </si>
  <si>
    <t>наименование циклов разделов, дисциплин, ПМ, МДК, практик</t>
  </si>
  <si>
    <t>формы промежуточной аттестации</t>
  </si>
  <si>
    <t>учебная нагрузка обучающихся (час)</t>
  </si>
  <si>
    <t>обязательная аудиторная</t>
  </si>
  <si>
    <t>макисмальная</t>
  </si>
  <si>
    <t>всего занятий</t>
  </si>
  <si>
    <t>в том числе</t>
  </si>
  <si>
    <t>курсовых работ (проектов)</t>
  </si>
  <si>
    <t>распределение обязательной нагрузки по курсам и семестрам (часов в семестр)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</si>
  <si>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</si>
  <si>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</si>
  <si>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</si>
  <si>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</si>
  <si>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</si>
  <si>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</si>
  <si>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</si>
  <si>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</si>
  <si>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Иностранный язык</t>
  </si>
  <si>
    <t>История</t>
  </si>
  <si>
    <t>Физическая культура</t>
  </si>
  <si>
    <t>Математика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</si>
  <si>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</si>
  <si>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</si>
  <si>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</si>
  <si>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</si>
  <si>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</si>
  <si>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</si>
  <si>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ОГСЭ.05</t>
  </si>
  <si>
    <t>Основы философии</t>
  </si>
  <si>
    <t>ЕН.00</t>
  </si>
  <si>
    <t>Математический и общий естественнонаучный цикл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</si>
  <si>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</si>
  <si>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</si>
  <si>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</si>
  <si>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</si>
  <si>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</si>
  <si>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ОП.02</t>
  </si>
  <si>
    <t>ОП.05</t>
  </si>
  <si>
    <t>ОП.09</t>
  </si>
  <si>
    <t>ОП.01</t>
  </si>
  <si>
    <t>ОП.03</t>
  </si>
  <si>
    <t>ОП.04</t>
  </si>
  <si>
    <t>ОП.06</t>
  </si>
  <si>
    <t>ОП.07</t>
  </si>
  <si>
    <t>ОП.08</t>
  </si>
  <si>
    <t>Инженерная графика</t>
  </si>
  <si>
    <t>Электротехника и электроника</t>
  </si>
  <si>
    <t>Метрология, стнандартизация и сертификация</t>
  </si>
  <si>
    <t>Транспортная система России</t>
  </si>
  <si>
    <t>Правовое обеспечение профессиональной деятельности</t>
  </si>
  <si>
    <t>Охрана труда</t>
  </si>
  <si>
    <t>Техническая механика</t>
  </si>
  <si>
    <t>Правила безопасности дорожного движения</t>
  </si>
  <si>
    <t>Безопасность жизнедеятельности</t>
  </si>
  <si>
    <t>Профессиональные модули</t>
  </si>
  <si>
    <t>ПМ.00</t>
  </si>
  <si>
    <t>Учебная практика</t>
  </si>
  <si>
    <t>Производственная практика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</si>
  <si>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</si>
  <si>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</si>
  <si>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</si>
  <si>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</si>
  <si>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</si>
  <si>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</si>
  <si>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</si>
  <si>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</si>
  <si>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УП.04</t>
  </si>
  <si>
    <t>ПП.04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</si>
  <si>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</si>
  <si>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</si>
  <si>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</si>
  <si>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</si>
  <si>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</si>
  <si>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всего</t>
  </si>
  <si>
    <t>дисциплин и МДК</t>
  </si>
  <si>
    <t>учебной практики</t>
  </si>
  <si>
    <t>производ.практики</t>
  </si>
  <si>
    <t>преддипл.практики</t>
  </si>
  <si>
    <t>экзаменов</t>
  </si>
  <si>
    <t>дифф. Зачетов</t>
  </si>
  <si>
    <t>зачетов</t>
  </si>
  <si>
    <t>самостоятельная работа</t>
  </si>
  <si>
    <t>лекций</t>
  </si>
  <si>
    <t>лаб. и практ. занятий, вкл. семинары</t>
  </si>
  <si>
    <t>ЕН.01</t>
  </si>
  <si>
    <t>ЕН.02</t>
  </si>
  <si>
    <t>4 нед.</t>
  </si>
  <si>
    <t>6 нед.</t>
  </si>
  <si>
    <t>4нед</t>
  </si>
  <si>
    <t>6нед</t>
  </si>
  <si>
    <t>"-,-,-,ДЗ</t>
  </si>
  <si>
    <t>"-,-,ДЗ</t>
  </si>
  <si>
    <t>"-,-,-,-,-,ДЗ</t>
  </si>
  <si>
    <t>-</t>
  </si>
  <si>
    <t>3.Перечень кабинетов, лабораторий, мастерских и других помещений</t>
  </si>
  <si>
    <t>Лаборатории:</t>
  </si>
  <si>
    <t>управления движением</t>
  </si>
  <si>
    <t>автоматизированных систем управления</t>
  </si>
  <si>
    <t>спортивный зал</t>
  </si>
  <si>
    <t>открытый стадион широкого профиля с элементами полосы препятствий</t>
  </si>
  <si>
    <t>актовый зал</t>
  </si>
  <si>
    <t>стрелковый тир</t>
  </si>
  <si>
    <t>Залы:</t>
  </si>
  <si>
    <t>Спортивный комплекс:</t>
  </si>
  <si>
    <t>Кабинеты:</t>
  </si>
  <si>
    <r>
      <rPr>
        <u val="single"/>
        <sz val="14"/>
        <color indexed="8"/>
        <rFont val="Times New Roman"/>
        <family val="1"/>
      </rPr>
      <t>Квалификация</t>
    </r>
    <r>
      <rPr>
        <sz val="14"/>
        <color indexed="8"/>
        <rFont val="Times New Roman"/>
        <family val="1"/>
      </rPr>
      <t>: техник</t>
    </r>
  </si>
  <si>
    <r>
      <rPr>
        <u val="single"/>
        <sz val="14"/>
        <color indexed="8"/>
        <rFont val="Times New Roman"/>
        <family val="1"/>
      </rPr>
      <t>Нормативный срок обучения</t>
    </r>
    <r>
      <rPr>
        <sz val="14"/>
        <color indexed="8"/>
        <rFont val="Times New Roman"/>
        <family val="1"/>
      </rPr>
      <t xml:space="preserve"> - 3 года и 10 мес.</t>
    </r>
  </si>
  <si>
    <r>
      <t>Профиль получаемого профессионального образовния:</t>
    </r>
    <r>
      <rPr>
        <sz val="14"/>
        <color indexed="8"/>
        <rFont val="Times New Roman"/>
        <family val="1"/>
      </rPr>
      <t xml:space="preserve"> технический</t>
    </r>
  </si>
  <si>
    <t>Русского языка и литературы</t>
  </si>
  <si>
    <t>Истории и обществознания</t>
  </si>
  <si>
    <t>Химии и биологии</t>
  </si>
  <si>
    <t>Физики</t>
  </si>
  <si>
    <t>Социально-экономическихдисциплин</t>
  </si>
  <si>
    <t>Иностранного языка</t>
  </si>
  <si>
    <t>Математики</t>
  </si>
  <si>
    <t>Инженерной графики</t>
  </si>
  <si>
    <t>Метрологии, стандартизации и сертификации</t>
  </si>
  <si>
    <t>Методический</t>
  </si>
  <si>
    <t>библиотека, читальный зал с выходом в сеть Интернет</t>
  </si>
  <si>
    <t>ДЗ</t>
  </si>
  <si>
    <t>ОП.10</t>
  </si>
  <si>
    <t>Основы  экономики</t>
  </si>
  <si>
    <t>Э</t>
  </si>
  <si>
    <t>ОП.11</t>
  </si>
  <si>
    <t>ОП.12</t>
  </si>
  <si>
    <t>Основы  предпринимательской деятельности</t>
  </si>
  <si>
    <t xml:space="preserve"> образовательной программы среднего профессионального образования</t>
  </si>
  <si>
    <t xml:space="preserve">Информатики </t>
  </si>
  <si>
    <t>Материаловедение</t>
  </si>
  <si>
    <t>ПМ.01.</t>
  </si>
  <si>
    <t>Техническое обслуживание и ремонт автотранспорта</t>
  </si>
  <si>
    <t>МДК.01.01.</t>
  </si>
  <si>
    <t>Устройство автомобилей</t>
  </si>
  <si>
    <t>МДК.01.02</t>
  </si>
  <si>
    <t>Техническое обслуживание и ремонт автомобильного транспорта</t>
  </si>
  <si>
    <t xml:space="preserve">Организация деятельности коллектива исполнителей </t>
  </si>
  <si>
    <t>Управление коллективом исполнителей</t>
  </si>
  <si>
    <t xml:space="preserve">Выполнение работ  по профессиям рабочих:       Слесарь по ремонту автомобилей </t>
  </si>
  <si>
    <t>ОП.13</t>
  </si>
  <si>
    <t>Информационные технологии в профессиональной деятельности</t>
  </si>
  <si>
    <t>"-,-,-, ДЗ</t>
  </si>
  <si>
    <t>базовой  подготовки специалистов среднего звена</t>
  </si>
  <si>
    <t>Правил безопасности дорожного движения</t>
  </si>
  <si>
    <t>Устройства автомобилей</t>
  </si>
  <si>
    <t>Безопасности жизнедеятельности и охраны труда</t>
  </si>
  <si>
    <t>Технического обслуживания и ремонта автомобилей</t>
  </si>
  <si>
    <t>Технической механики</t>
  </si>
  <si>
    <t>Электротехники и электроники</t>
  </si>
  <si>
    <t>Материаловедения</t>
  </si>
  <si>
    <t>Двигателей внутреннего сгорания</t>
  </si>
  <si>
    <t>Ремонта автомобилей</t>
  </si>
  <si>
    <t>Электрооборудования автомобилей</t>
  </si>
  <si>
    <t>Технических средств обучения</t>
  </si>
  <si>
    <t>Мастерские:</t>
  </si>
  <si>
    <t>Слесарные</t>
  </si>
  <si>
    <t>Токарно-механические</t>
  </si>
  <si>
    <t>Кузнечно-сварочные</t>
  </si>
  <si>
    <t>Демонтажно-монтажные</t>
  </si>
  <si>
    <t>0З/0ДЗ/2Э</t>
  </si>
  <si>
    <t>ГБПОУ  ИО ИТТриС</t>
  </si>
  <si>
    <r>
      <rPr>
        <b/>
        <sz val="14"/>
        <rFont val="Times New Roman"/>
        <family val="1"/>
      </rPr>
      <t xml:space="preserve">23.02.03 </t>
    </r>
    <r>
      <rPr>
        <b/>
        <sz val="14"/>
        <color indexed="8"/>
        <rFont val="Times New Roman"/>
        <family val="1"/>
      </rPr>
      <t xml:space="preserve">   Техническое обслуживание и ремонт  автомобильного транспорта</t>
    </r>
  </si>
  <si>
    <t>Директор ГБПОУ  ИО ИТТриС</t>
  </si>
  <si>
    <t>Т.Н. Ломакина</t>
  </si>
  <si>
    <t>Основы исследовательской  и проектной деятельности</t>
  </si>
  <si>
    <t>контрольная работа</t>
  </si>
  <si>
    <t>"-,ДЗ</t>
  </si>
  <si>
    <t>2,4,6,</t>
  </si>
  <si>
    <t>"ДЗ</t>
  </si>
  <si>
    <t>"-,Э</t>
  </si>
  <si>
    <t>"-,-, Э</t>
  </si>
  <si>
    <t>"-,-,-,-,-ДЗ</t>
  </si>
  <si>
    <t>"-,-,-, З</t>
  </si>
  <si>
    <t>Эк</t>
  </si>
  <si>
    <t>"З</t>
  </si>
  <si>
    <t>"-,-,-,-,-,З"</t>
  </si>
  <si>
    <t>"-,-,-,-,-,-,ДЗ</t>
  </si>
  <si>
    <t>"-,-,З,З</t>
  </si>
  <si>
    <t>"-,-,-,-,-,-,Эк</t>
  </si>
  <si>
    <t>"-,-,-,-,-,-,-,Эк</t>
  </si>
  <si>
    <t>на базе среднего общего образовния</t>
  </si>
  <si>
    <t>Форма обучения - заочная</t>
  </si>
  <si>
    <t xml:space="preserve">месяцы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</si>
  <si>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</si>
  <si>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</si>
  <si>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</si>
  <si>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</si>
  <si>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</si>
  <si>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</si>
  <si>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</si>
  <si>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</si>
  <si>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</si>
  <si>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</si>
  <si>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</si>
  <si>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</si>
  <si>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</t>
  </si>
  <si>
    <t>к</t>
  </si>
  <si>
    <t>УП</t>
  </si>
  <si>
    <t>ПП</t>
  </si>
  <si>
    <t>Х</t>
  </si>
  <si>
    <t>X</t>
  </si>
  <si>
    <t>А</t>
  </si>
  <si>
    <t>A</t>
  </si>
  <si>
    <t>III</t>
  </si>
  <si>
    <t>лабораторно-экзаменационная ссесия</t>
  </si>
  <si>
    <t>Подготовка к государственой итоговой аттестации</t>
  </si>
  <si>
    <t>преддипломная практика</t>
  </si>
  <si>
    <t>Государственая итоговая аттестация</t>
  </si>
  <si>
    <t>внеаудиторная СРС</t>
  </si>
  <si>
    <t>учебная практика</t>
  </si>
  <si>
    <t>17-22</t>
  </si>
  <si>
    <t>c</t>
  </si>
  <si>
    <t>CРС</t>
  </si>
  <si>
    <t>лабораторно-экзаменнационая сессия</t>
  </si>
  <si>
    <t>Дз</t>
  </si>
  <si>
    <t>0З/5ДЗ/0Э</t>
  </si>
  <si>
    <t>"-,-,Дз</t>
  </si>
  <si>
    <t>2З/8ДЗ/3Э</t>
  </si>
  <si>
    <t>"-,-,-,-,-,Эк</t>
  </si>
  <si>
    <t>"-,-,-,-,-,З</t>
  </si>
  <si>
    <t>"-,-,-,-,-,-,,З</t>
  </si>
  <si>
    <t>6З/4ДЗ/3Эк</t>
  </si>
  <si>
    <t>8З/12ДЗ/3Э/3Эк</t>
  </si>
  <si>
    <t>8З/17Дз/5Э/3Эк</t>
  </si>
  <si>
    <t>Консультации 4 часа из расчета на одного обучающегося   в год                                                                                                                                                              Государственная (итоговая) аттестация.                                                                                    Выполнение дипломной работы  (всего 4 нед.)    Защита дипломной работы   (всего 2 нед.)</t>
  </si>
  <si>
    <t>15-21</t>
  </si>
  <si>
    <t>22-28</t>
  </si>
  <si>
    <t>1-7</t>
  </si>
  <si>
    <t>8-14</t>
  </si>
  <si>
    <t>29-05</t>
  </si>
  <si>
    <t>6-12</t>
  </si>
  <si>
    <t>13-19</t>
  </si>
  <si>
    <t>20-26</t>
  </si>
  <si>
    <t>27-02</t>
  </si>
  <si>
    <t>3-9</t>
  </si>
  <si>
    <t>10-16</t>
  </si>
  <si>
    <t>17-23</t>
  </si>
  <si>
    <t>24-30</t>
  </si>
  <si>
    <t>12-18</t>
  </si>
  <si>
    <t>19-25</t>
  </si>
  <si>
    <t>26-01</t>
  </si>
  <si>
    <t>2-8</t>
  </si>
  <si>
    <t>9-15</t>
  </si>
  <si>
    <t>16-22</t>
  </si>
  <si>
    <t>23-1</t>
  </si>
  <si>
    <t>23-29</t>
  </si>
  <si>
    <t>3-5</t>
  </si>
  <si>
    <t>27-3</t>
  </si>
  <si>
    <t>4-10</t>
  </si>
  <si>
    <t>11-17</t>
  </si>
  <si>
    <t>18-24</t>
  </si>
  <si>
    <t>25-31</t>
  </si>
  <si>
    <t>__________________ 2020г.</t>
  </si>
  <si>
    <r>
      <t xml:space="preserve">2. План учебного процесса     23.02.03 </t>
    </r>
    <r>
      <rPr>
        <b/>
        <sz val="14"/>
        <rFont val="Times New Roman"/>
        <family val="1"/>
      </rPr>
      <t xml:space="preserve"> Техническое обслуживание и ремонт автомобильного транспорта, 2020-2024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</si>
</sst>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sz val="8"/>
      <color indexed="8"/>
      <name val="Tahoma"/>
      <family val="2"/>
    </font>
    <font>
      <sz val="11"/>
      <name val="Calibri"/>
      <family val="2"/>
    </font>
    <font>
      <b/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>
        <color indexed="63"/>
      </right>
      <top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6" fillId="0" borderId="22" xfId="0" applyFont="1" applyBorder="1" applyAlignment="1">
      <alignment horizontal="center" vertical="top"/>
    </xf>
    <xf numFmtId="0" fontId="66" fillId="0" borderId="23" xfId="0" applyFont="1" applyBorder="1" applyAlignment="1">
      <alignment horizontal="center" vertical="top"/>
    </xf>
    <xf numFmtId="0" fontId="66" fillId="0" borderId="20" xfId="0" applyFont="1" applyBorder="1" applyAlignment="1">
      <alignment horizontal="center" textRotation="90" wrapText="1"/>
    </xf>
    <xf numFmtId="0" fontId="66" fillId="0" borderId="21" xfId="0" applyFont="1" applyBorder="1" applyAlignment="1">
      <alignment horizontal="center" textRotation="90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14" fillId="33" borderId="26" xfId="0" applyFont="1" applyFill="1" applyBorder="1" applyAlignment="1">
      <alignment vertical="top"/>
    </xf>
    <xf numFmtId="0" fontId="14" fillId="33" borderId="24" xfId="0" applyFont="1" applyFill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/>
    </xf>
    <xf numFmtId="0" fontId="66" fillId="0" borderId="17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top" wrapText="1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66" fillId="0" borderId="36" xfId="0" applyFont="1" applyBorder="1" applyAlignment="1">
      <alignment vertical="top"/>
    </xf>
    <xf numFmtId="0" fontId="66" fillId="0" borderId="10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39" xfId="0" applyFont="1" applyBorder="1" applyAlignment="1">
      <alignment vertical="top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14" fillId="33" borderId="42" xfId="0" applyFont="1" applyFill="1" applyBorder="1" applyAlignment="1">
      <alignment vertical="top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66" fillId="0" borderId="36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6" fillId="0" borderId="37" xfId="0" applyFont="1" applyBorder="1" applyAlignment="1">
      <alignment horizontal="center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13" fillId="35" borderId="46" xfId="52" applyNumberFormat="1" applyFont="1" applyFill="1" applyBorder="1" applyAlignment="1">
      <alignment horizontal="left" vertical="center"/>
      <protection/>
    </xf>
    <xf numFmtId="0" fontId="13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66" fillId="0" borderId="47" xfId="0" applyFont="1" applyBorder="1" applyAlignment="1">
      <alignment horizontal="left" vertical="center"/>
    </xf>
    <xf numFmtId="0" fontId="66" fillId="0" borderId="46" xfId="0" applyFont="1" applyBorder="1" applyAlignment="1">
      <alignment horizontal="center"/>
    </xf>
    <xf numFmtId="0" fontId="66" fillId="0" borderId="48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wrapText="1"/>
    </xf>
    <xf numFmtId="0" fontId="13" fillId="0" borderId="2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6" fillId="0" borderId="3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wrapText="1"/>
    </xf>
    <xf numFmtId="0" fontId="14" fillId="34" borderId="26" xfId="0" applyFont="1" applyFill="1" applyBorder="1" applyAlignment="1">
      <alignment/>
    </xf>
    <xf numFmtId="0" fontId="14" fillId="34" borderId="35" xfId="0" applyFont="1" applyFill="1" applyBorder="1" applyAlignment="1">
      <alignment horizontal="center"/>
    </xf>
    <xf numFmtId="0" fontId="16" fillId="36" borderId="49" xfId="0" applyFont="1" applyFill="1" applyBorder="1" applyAlignment="1">
      <alignment horizontal="center" vertical="center"/>
    </xf>
    <xf numFmtId="0" fontId="16" fillId="36" borderId="50" xfId="0" applyFont="1" applyFill="1" applyBorder="1" applyAlignment="1">
      <alignment horizontal="left" vertical="center" wrapText="1"/>
    </xf>
    <xf numFmtId="0" fontId="16" fillId="36" borderId="0" xfId="0" applyFont="1" applyFill="1" applyBorder="1" applyAlignment="1">
      <alignment horizontal="left" vertical="center" wrapText="1"/>
    </xf>
    <xf numFmtId="0" fontId="66" fillId="36" borderId="35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left" vertical="center" wrapText="1"/>
    </xf>
    <xf numFmtId="0" fontId="66" fillId="0" borderId="47" xfId="0" applyFont="1" applyBorder="1" applyAlignment="1">
      <alignment horizontal="left" vertical="top" wrapText="1"/>
    </xf>
    <xf numFmtId="0" fontId="66" fillId="0" borderId="54" xfId="0" applyFont="1" applyBorder="1" applyAlignment="1">
      <alignment/>
    </xf>
    <xf numFmtId="0" fontId="66" fillId="0" borderId="39" xfId="0" applyFont="1" applyBorder="1" applyAlignment="1">
      <alignment horizontal="left" vertical="top" wrapText="1"/>
    </xf>
    <xf numFmtId="0" fontId="66" fillId="0" borderId="32" xfId="0" applyFont="1" applyBorder="1" applyAlignment="1">
      <alignment horizontal="center"/>
    </xf>
    <xf numFmtId="0" fontId="66" fillId="0" borderId="40" xfId="0" applyFont="1" applyBorder="1" applyAlignment="1">
      <alignment horizontal="center"/>
    </xf>
    <xf numFmtId="0" fontId="14" fillId="36" borderId="26" xfId="0" applyFont="1" applyFill="1" applyBorder="1" applyAlignment="1">
      <alignment vertical="top"/>
    </xf>
    <xf numFmtId="0" fontId="14" fillId="36" borderId="26" xfId="0" applyFont="1" applyFill="1" applyBorder="1" applyAlignment="1">
      <alignment horizontal="left" vertical="top" wrapText="1"/>
    </xf>
    <xf numFmtId="0" fontId="14" fillId="36" borderId="51" xfId="0" applyFont="1" applyFill="1" applyBorder="1" applyAlignment="1">
      <alignment horizontal="left" vertical="top" wrapText="1"/>
    </xf>
    <xf numFmtId="0" fontId="66" fillId="36" borderId="51" xfId="0" applyFont="1" applyFill="1" applyBorder="1" applyAlignment="1">
      <alignment horizontal="center" vertical="center"/>
    </xf>
    <xf numFmtId="0" fontId="66" fillId="0" borderId="55" xfId="0" applyFont="1" applyBorder="1" applyAlignment="1">
      <alignment vertical="top"/>
    </xf>
    <xf numFmtId="0" fontId="66" fillId="0" borderId="36" xfId="0" applyFont="1" applyBorder="1" applyAlignment="1">
      <alignment horizontal="left" vertical="top" wrapText="1"/>
    </xf>
    <xf numFmtId="0" fontId="14" fillId="36" borderId="26" xfId="0" applyFont="1" applyFill="1" applyBorder="1" applyAlignment="1">
      <alignment/>
    </xf>
    <xf numFmtId="0" fontId="14" fillId="36" borderId="42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0" fontId="14" fillId="0" borderId="55" xfId="0" applyFont="1" applyBorder="1" applyAlignment="1">
      <alignment vertical="top"/>
    </xf>
    <xf numFmtId="0" fontId="14" fillId="0" borderId="3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/>
    </xf>
    <xf numFmtId="0" fontId="14" fillId="0" borderId="54" xfId="0" applyFont="1" applyBorder="1" applyAlignment="1">
      <alignment vertical="top"/>
    </xf>
    <xf numFmtId="0" fontId="14" fillId="0" borderId="39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3" borderId="28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top" wrapText="1"/>
    </xf>
    <xf numFmtId="0" fontId="66" fillId="3" borderId="28" xfId="0" applyFont="1" applyFill="1" applyBorder="1" applyAlignment="1">
      <alignment horizontal="center"/>
    </xf>
    <xf numFmtId="0" fontId="66" fillId="37" borderId="28" xfId="0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66" fillId="3" borderId="32" xfId="0" applyFont="1" applyFill="1" applyBorder="1" applyAlignment="1">
      <alignment horizontal="center" vertical="center"/>
    </xf>
    <xf numFmtId="0" fontId="66" fillId="37" borderId="28" xfId="0" applyFont="1" applyFill="1" applyBorder="1" applyAlignment="1">
      <alignment horizontal="center"/>
    </xf>
    <xf numFmtId="0" fontId="66" fillId="18" borderId="28" xfId="0" applyFont="1" applyFill="1" applyBorder="1" applyAlignment="1">
      <alignment horizontal="center" vertical="center"/>
    </xf>
    <xf numFmtId="0" fontId="13" fillId="18" borderId="35" xfId="0" applyFont="1" applyFill="1" applyBorder="1" applyAlignment="1">
      <alignment horizontal="center" vertical="center"/>
    </xf>
    <xf numFmtId="0" fontId="13" fillId="18" borderId="56" xfId="0" applyFont="1" applyFill="1" applyBorder="1" applyAlignment="1">
      <alignment horizontal="center" vertical="center"/>
    </xf>
    <xf numFmtId="0" fontId="13" fillId="18" borderId="28" xfId="0" applyFont="1" applyFill="1" applyBorder="1" applyAlignment="1">
      <alignment horizontal="center" vertical="center"/>
    </xf>
    <xf numFmtId="0" fontId="13" fillId="18" borderId="57" xfId="0" applyFont="1" applyFill="1" applyBorder="1" applyAlignment="1">
      <alignment horizontal="center" vertical="center"/>
    </xf>
    <xf numFmtId="0" fontId="66" fillId="18" borderId="28" xfId="0" applyFont="1" applyFill="1" applyBorder="1" applyAlignment="1">
      <alignment horizontal="center"/>
    </xf>
    <xf numFmtId="0" fontId="66" fillId="18" borderId="10" xfId="0" applyFont="1" applyFill="1" applyBorder="1" applyAlignment="1">
      <alignment horizontal="center"/>
    </xf>
    <xf numFmtId="0" fontId="66" fillId="3" borderId="10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66" fillId="7" borderId="10" xfId="0" applyFont="1" applyFill="1" applyBorder="1" applyAlignment="1">
      <alignment horizontal="center" vertical="center"/>
    </xf>
    <xf numFmtId="0" fontId="66" fillId="7" borderId="10" xfId="0" applyFont="1" applyFill="1" applyBorder="1" applyAlignment="1">
      <alignment horizontal="center"/>
    </xf>
    <xf numFmtId="0" fontId="1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3" fillId="7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7" borderId="10" xfId="0" applyFont="1" applyFill="1" applyBorder="1" applyAlignment="1">
      <alignment wrapText="1"/>
    </xf>
    <xf numFmtId="0" fontId="66" fillId="0" borderId="58" xfId="0" applyFont="1" applyBorder="1" applyAlignment="1">
      <alignment horizontal="left" vertical="top" wrapText="1"/>
    </xf>
    <xf numFmtId="0" fontId="14" fillId="34" borderId="59" xfId="0" applyFont="1" applyFill="1" applyBorder="1" applyAlignment="1">
      <alignment/>
    </xf>
    <xf numFmtId="0" fontId="66" fillId="7" borderId="28" xfId="0" applyFont="1" applyFill="1" applyBorder="1" applyAlignment="1">
      <alignment horizontal="center"/>
    </xf>
    <xf numFmtId="0" fontId="66" fillId="7" borderId="32" xfId="0" applyFont="1" applyFill="1" applyBorder="1" applyAlignment="1">
      <alignment horizontal="center"/>
    </xf>
    <xf numFmtId="0" fontId="66" fillId="18" borderId="32" xfId="0" applyFont="1" applyFill="1" applyBorder="1" applyAlignment="1">
      <alignment horizontal="center"/>
    </xf>
    <xf numFmtId="0" fontId="66" fillId="3" borderId="3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3" borderId="46" xfId="0" applyFont="1" applyFill="1" applyBorder="1" applyAlignment="1">
      <alignment horizontal="center"/>
    </xf>
    <xf numFmtId="0" fontId="67" fillId="0" borderId="33" xfId="0" applyFont="1" applyBorder="1" applyAlignment="1">
      <alignment horizontal="center" vertical="center"/>
    </xf>
    <xf numFmtId="0" fontId="66" fillId="18" borderId="10" xfId="0" applyFont="1" applyFill="1" applyBorder="1" applyAlignment="1">
      <alignment horizontal="center" vertical="center"/>
    </xf>
    <xf numFmtId="0" fontId="66" fillId="18" borderId="32" xfId="0" applyFont="1" applyFill="1" applyBorder="1" applyAlignment="1">
      <alignment horizontal="center" vertical="center"/>
    </xf>
    <xf numFmtId="0" fontId="67" fillId="3" borderId="37" xfId="0" applyFont="1" applyFill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66" fillId="38" borderId="48" xfId="0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center" vertical="center"/>
    </xf>
    <xf numFmtId="0" fontId="66" fillId="38" borderId="41" xfId="0" applyFont="1" applyFill="1" applyBorder="1" applyAlignment="1">
      <alignment horizontal="center" vertical="center"/>
    </xf>
    <xf numFmtId="0" fontId="66" fillId="38" borderId="33" xfId="0" applyFont="1" applyFill="1" applyBorder="1" applyAlignment="1">
      <alignment horizontal="center" vertical="center"/>
    </xf>
    <xf numFmtId="0" fontId="66" fillId="38" borderId="61" xfId="0" applyFont="1" applyFill="1" applyBorder="1" applyAlignment="1">
      <alignment horizontal="center" vertical="center"/>
    </xf>
    <xf numFmtId="0" fontId="66" fillId="38" borderId="21" xfId="0" applyFont="1" applyFill="1" applyBorder="1" applyAlignment="1">
      <alignment horizontal="center" vertical="center"/>
    </xf>
    <xf numFmtId="0" fontId="66" fillId="38" borderId="17" xfId="0" applyFont="1" applyFill="1" applyBorder="1" applyAlignment="1">
      <alignment horizontal="center" vertical="center"/>
    </xf>
    <xf numFmtId="0" fontId="66" fillId="38" borderId="31" xfId="0" applyFont="1" applyFill="1" applyBorder="1" applyAlignment="1">
      <alignment horizontal="center" vertical="center"/>
    </xf>
    <xf numFmtId="0" fontId="66" fillId="38" borderId="19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8" fillId="34" borderId="10" xfId="0" applyFont="1" applyFill="1" applyBorder="1" applyAlignment="1">
      <alignment horizontal="center" vertical="center"/>
    </xf>
    <xf numFmtId="0" fontId="66" fillId="36" borderId="22" xfId="0" applyFont="1" applyFill="1" applyBorder="1" applyAlignment="1">
      <alignment horizontal="center" vertical="center"/>
    </xf>
    <xf numFmtId="0" fontId="64" fillId="38" borderId="0" xfId="0" applyFont="1" applyFill="1" applyAlignment="1">
      <alignment/>
    </xf>
    <xf numFmtId="0" fontId="17" fillId="0" borderId="10" xfId="0" applyFont="1" applyBorder="1" applyAlignment="1">
      <alignment textRotation="90"/>
    </xf>
    <xf numFmtId="0" fontId="69" fillId="0" borderId="10" xfId="0" applyFont="1" applyBorder="1" applyAlignment="1">
      <alignment textRotation="90" wrapText="1"/>
    </xf>
    <xf numFmtId="49" fontId="69" fillId="0" borderId="10" xfId="0" applyNumberFormat="1" applyFont="1" applyBorder="1" applyAlignment="1">
      <alignment textRotation="90" wrapText="1"/>
    </xf>
    <xf numFmtId="49" fontId="18" fillId="0" borderId="10" xfId="0" applyNumberFormat="1" applyFont="1" applyBorder="1" applyAlignment="1">
      <alignment textRotation="90" wrapText="1"/>
    </xf>
    <xf numFmtId="49" fontId="18" fillId="0" borderId="10" xfId="0" applyNumberFormat="1" applyFont="1" applyBorder="1" applyAlignment="1">
      <alignment textRotation="90"/>
    </xf>
    <xf numFmtId="49" fontId="18" fillId="0" borderId="46" xfId="0" applyNumberFormat="1" applyFont="1" applyBorder="1" applyAlignment="1">
      <alignment textRotation="90"/>
    </xf>
    <xf numFmtId="0" fontId="70" fillId="0" borderId="10" xfId="0" applyFont="1" applyBorder="1" applyAlignment="1">
      <alignment textRotation="90" wrapText="1"/>
    </xf>
    <xf numFmtId="0" fontId="71" fillId="0" borderId="10" xfId="0" applyFont="1" applyBorder="1" applyAlignment="1">
      <alignment textRotation="90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38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39" borderId="10" xfId="0" applyFont="1" applyFill="1" applyBorder="1" applyAlignment="1">
      <alignment vertical="center"/>
    </xf>
    <xf numFmtId="0" fontId="23" fillId="38" borderId="10" xfId="0" applyFont="1" applyFill="1" applyBorder="1" applyAlignment="1">
      <alignment horizontal="center"/>
    </xf>
    <xf numFmtId="0" fontId="72" fillId="38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vertical="center"/>
    </xf>
    <xf numFmtId="0" fontId="73" fillId="39" borderId="10" xfId="0" applyFont="1" applyFill="1" applyBorder="1" applyAlignment="1">
      <alignment vertical="center"/>
    </xf>
    <xf numFmtId="0" fontId="72" fillId="4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7" fillId="39" borderId="10" xfId="0" applyFont="1" applyFill="1" applyBorder="1" applyAlignment="1">
      <alignment vertical="center"/>
    </xf>
    <xf numFmtId="0" fontId="17" fillId="39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/>
    </xf>
    <xf numFmtId="0" fontId="25" fillId="41" borderId="10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72" fillId="40" borderId="10" xfId="0" applyFont="1" applyFill="1" applyBorder="1" applyAlignment="1">
      <alignment/>
    </xf>
    <xf numFmtId="0" fontId="71" fillId="39" borderId="0" xfId="0" applyFont="1" applyFill="1" applyAlignment="1">
      <alignment/>
    </xf>
    <xf numFmtId="0" fontId="71" fillId="0" borderId="0" xfId="0" applyFont="1" applyAlignment="1">
      <alignment/>
    </xf>
    <xf numFmtId="0" fontId="25" fillId="15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71" fillId="38" borderId="0" xfId="0" applyFont="1" applyFill="1" applyAlignment="1">
      <alignment/>
    </xf>
    <xf numFmtId="0" fontId="25" fillId="41" borderId="10" xfId="0" applyFont="1" applyFill="1" applyBorder="1" applyAlignment="1">
      <alignment horizontal="center"/>
    </xf>
    <xf numFmtId="0" fontId="71" fillId="40" borderId="0" xfId="0" applyFont="1" applyFill="1" applyAlignment="1">
      <alignment/>
    </xf>
    <xf numFmtId="0" fontId="25" fillId="22" borderId="10" xfId="0" applyFont="1" applyFill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10" xfId="0" applyFont="1" applyBorder="1" applyAlignment="1">
      <alignment/>
    </xf>
    <xf numFmtId="0" fontId="21" fillId="39" borderId="10" xfId="0" applyFont="1" applyFill="1" applyBorder="1" applyAlignment="1">
      <alignment horizontal="center" vertical="center"/>
    </xf>
    <xf numFmtId="0" fontId="74" fillId="0" borderId="10" xfId="0" applyNumberFormat="1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/>
    </xf>
    <xf numFmtId="0" fontId="21" fillId="4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1" fillId="40" borderId="10" xfId="0" applyFont="1" applyFill="1" applyBorder="1" applyAlignment="1">
      <alignment vertical="center"/>
    </xf>
    <xf numFmtId="0" fontId="19" fillId="40" borderId="10" xfId="0" applyFont="1" applyFill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0" fontId="14" fillId="34" borderId="62" xfId="0" applyFont="1" applyFill="1" applyBorder="1" applyAlignment="1">
      <alignment/>
    </xf>
    <xf numFmtId="0" fontId="68" fillId="34" borderId="28" xfId="0" applyFont="1" applyFill="1" applyBorder="1" applyAlignment="1">
      <alignment horizontal="center" vertical="center"/>
    </xf>
    <xf numFmtId="0" fontId="66" fillId="0" borderId="47" xfId="0" applyFont="1" applyBorder="1" applyAlignment="1">
      <alignment/>
    </xf>
    <xf numFmtId="0" fontId="66" fillId="7" borderId="41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68" fillId="33" borderId="28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6" fillId="0" borderId="58" xfId="0" applyFont="1" applyBorder="1" applyAlignment="1">
      <alignment/>
    </xf>
    <xf numFmtId="0" fontId="66" fillId="7" borderId="38" xfId="0" applyFont="1" applyFill="1" applyBorder="1" applyAlignment="1">
      <alignment horizontal="center" vertical="center"/>
    </xf>
    <xf numFmtId="0" fontId="66" fillId="7" borderId="48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top" wrapText="1"/>
    </xf>
    <xf numFmtId="0" fontId="68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6" fillId="0" borderId="42" xfId="0" applyFont="1" applyBorder="1" applyAlignment="1">
      <alignment horizontal="center" vertical="top"/>
    </xf>
    <xf numFmtId="0" fontId="66" fillId="0" borderId="63" xfId="0" applyFont="1" applyBorder="1" applyAlignment="1">
      <alignment horizontal="center" vertical="top"/>
    </xf>
    <xf numFmtId="0" fontId="66" fillId="0" borderId="64" xfId="0" applyFont="1" applyBorder="1" applyAlignment="1">
      <alignment horizontal="center" vertical="top"/>
    </xf>
    <xf numFmtId="0" fontId="66" fillId="0" borderId="47" xfId="0" applyFont="1" applyBorder="1" applyAlignment="1">
      <alignment horizontal="center"/>
    </xf>
    <xf numFmtId="0" fontId="66" fillId="0" borderId="53" xfId="0" applyFont="1" applyBorder="1" applyAlignment="1">
      <alignment horizontal="center"/>
    </xf>
    <xf numFmtId="0" fontId="66" fillId="0" borderId="65" xfId="0" applyFont="1" applyBorder="1" applyAlignment="1">
      <alignment horizontal="center"/>
    </xf>
    <xf numFmtId="0" fontId="66" fillId="0" borderId="37" xfId="0" applyFont="1" applyBorder="1" applyAlignment="1">
      <alignment horizontal="center" vertical="top"/>
    </xf>
    <xf numFmtId="0" fontId="66" fillId="0" borderId="66" xfId="0" applyFont="1" applyBorder="1" applyAlignment="1">
      <alignment horizontal="center" vertical="top"/>
    </xf>
    <xf numFmtId="0" fontId="66" fillId="0" borderId="67" xfId="0" applyFont="1" applyBorder="1" applyAlignment="1">
      <alignment horizontal="center" vertical="top"/>
    </xf>
    <xf numFmtId="0" fontId="66" fillId="0" borderId="13" xfId="0" applyFont="1" applyBorder="1" applyAlignment="1">
      <alignment horizontal="center"/>
    </xf>
    <xf numFmtId="0" fontId="66" fillId="0" borderId="68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left" vertical="top" wrapText="1"/>
    </xf>
    <xf numFmtId="0" fontId="66" fillId="0" borderId="68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14" xfId="0" applyFont="1" applyBorder="1" applyAlignment="1">
      <alignment horizontal="left" vertical="top" wrapText="1"/>
    </xf>
    <xf numFmtId="0" fontId="66" fillId="0" borderId="69" xfId="0" applyFont="1" applyBorder="1" applyAlignment="1">
      <alignment horizontal="left" vertical="top" wrapText="1"/>
    </xf>
    <xf numFmtId="0" fontId="66" fillId="0" borderId="70" xfId="0" applyFont="1" applyBorder="1" applyAlignment="1">
      <alignment horizontal="left" vertical="top" wrapText="1"/>
    </xf>
    <xf numFmtId="0" fontId="66" fillId="0" borderId="43" xfId="0" applyFont="1" applyBorder="1" applyAlignment="1">
      <alignment horizontal="left" vertical="top" wrapText="1"/>
    </xf>
    <xf numFmtId="0" fontId="66" fillId="0" borderId="59" xfId="0" applyFont="1" applyBorder="1" applyAlignment="1">
      <alignment horizontal="left" vertical="top" wrapText="1"/>
    </xf>
    <xf numFmtId="0" fontId="66" fillId="0" borderId="7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4" fillId="0" borderId="43" xfId="0" applyFont="1" applyBorder="1" applyAlignment="1">
      <alignment horizontal="center" vertical="center" textRotation="90" wrapText="1"/>
    </xf>
    <xf numFmtId="0" fontId="66" fillId="0" borderId="39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70" xfId="0" applyFont="1" applyBorder="1" applyAlignment="1">
      <alignment horizontal="center"/>
    </xf>
    <xf numFmtId="0" fontId="66" fillId="0" borderId="74" xfId="0" applyFont="1" applyBorder="1" applyAlignment="1">
      <alignment horizontal="center"/>
    </xf>
    <xf numFmtId="0" fontId="66" fillId="0" borderId="75" xfId="0" applyFont="1" applyBorder="1" applyAlignment="1">
      <alignment horizontal="center"/>
    </xf>
    <xf numFmtId="0" fontId="66" fillId="0" borderId="76" xfId="0" applyFont="1" applyBorder="1" applyAlignment="1">
      <alignment horizontal="center"/>
    </xf>
    <xf numFmtId="0" fontId="66" fillId="0" borderId="12" xfId="0" applyFont="1" applyBorder="1" applyAlignment="1">
      <alignment horizontal="center" vertical="top" textRotation="90" wrapText="1"/>
    </xf>
    <xf numFmtId="0" fontId="66" fillId="0" borderId="51" xfId="0" applyFont="1" applyBorder="1" applyAlignment="1">
      <alignment horizontal="center" vertical="top" textRotation="90" wrapText="1"/>
    </xf>
    <xf numFmtId="0" fontId="66" fillId="0" borderId="62" xfId="0" applyFont="1" applyBorder="1" applyAlignment="1">
      <alignment horizontal="center" vertical="top" textRotation="90" wrapText="1"/>
    </xf>
    <xf numFmtId="0" fontId="3" fillId="0" borderId="0" xfId="0" applyFont="1" applyAlignment="1">
      <alignment horizontal="left"/>
    </xf>
    <xf numFmtId="0" fontId="66" fillId="0" borderId="12" xfId="0" applyFont="1" applyBorder="1" applyAlignment="1">
      <alignment horizontal="center" vertical="top"/>
    </xf>
    <xf numFmtId="0" fontId="66" fillId="0" borderId="51" xfId="0" applyFont="1" applyBorder="1" applyAlignment="1">
      <alignment horizontal="center" vertical="top"/>
    </xf>
    <xf numFmtId="0" fontId="66" fillId="0" borderId="77" xfId="0" applyFont="1" applyBorder="1" applyAlignment="1">
      <alignment horizontal="center" vertical="top"/>
    </xf>
    <xf numFmtId="0" fontId="66" fillId="0" borderId="12" xfId="0" applyFont="1" applyBorder="1" applyAlignment="1">
      <alignment horizontal="center" vertical="top" wrapText="1"/>
    </xf>
    <xf numFmtId="0" fontId="66" fillId="0" borderId="51" xfId="0" applyFont="1" applyBorder="1" applyAlignment="1">
      <alignment horizontal="center" vertical="top" wrapText="1"/>
    </xf>
    <xf numFmtId="0" fontId="66" fillId="0" borderId="62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textRotation="90" wrapText="1"/>
    </xf>
    <xf numFmtId="0" fontId="66" fillId="0" borderId="70" xfId="0" applyFont="1" applyBorder="1" applyAlignment="1">
      <alignment horizontal="center" textRotation="90" wrapText="1"/>
    </xf>
    <xf numFmtId="0" fontId="66" fillId="0" borderId="71" xfId="0" applyFont="1" applyBorder="1" applyAlignment="1">
      <alignment horizontal="center" textRotation="90" wrapText="1"/>
    </xf>
    <xf numFmtId="0" fontId="66" fillId="0" borderId="36" xfId="0" applyFont="1" applyBorder="1" applyAlignment="1">
      <alignment horizontal="center" vertical="top"/>
    </xf>
    <xf numFmtId="0" fontId="66" fillId="0" borderId="78" xfId="0" applyFont="1" applyBorder="1" applyAlignment="1">
      <alignment horizontal="center" vertical="top"/>
    </xf>
    <xf numFmtId="0" fontId="66" fillId="0" borderId="79" xfId="0" applyFont="1" applyBorder="1" applyAlignment="1">
      <alignment horizontal="center" vertical="top"/>
    </xf>
    <xf numFmtId="0" fontId="66" fillId="0" borderId="31" xfId="0" applyFont="1" applyBorder="1" applyAlignment="1">
      <alignment horizontal="center" textRotation="90" wrapText="1"/>
    </xf>
    <xf numFmtId="0" fontId="66" fillId="0" borderId="22" xfId="0" applyFont="1" applyBorder="1" applyAlignment="1">
      <alignment horizontal="center" textRotation="90" wrapText="1"/>
    </xf>
    <xf numFmtId="0" fontId="66" fillId="0" borderId="15" xfId="0" applyFont="1" applyBorder="1" applyAlignment="1">
      <alignment horizontal="center" textRotation="90" wrapText="1"/>
    </xf>
    <xf numFmtId="0" fontId="66" fillId="0" borderId="40" xfId="0" applyFont="1" applyBorder="1" applyAlignment="1">
      <alignment horizontal="left" textRotation="90" wrapText="1"/>
    </xf>
    <xf numFmtId="0" fontId="66" fillId="0" borderId="80" xfId="0" applyFont="1" applyBorder="1" applyAlignment="1">
      <alignment horizontal="left" textRotation="90" wrapText="1"/>
    </xf>
    <xf numFmtId="0" fontId="66" fillId="0" borderId="81" xfId="0" applyFont="1" applyBorder="1" applyAlignment="1">
      <alignment horizontal="left" textRotation="90" wrapText="1"/>
    </xf>
    <xf numFmtId="0" fontId="66" fillId="0" borderId="57" xfId="0" applyFont="1" applyBorder="1" applyAlignment="1">
      <alignment horizontal="center" textRotation="90" wrapText="1"/>
    </xf>
    <xf numFmtId="0" fontId="66" fillId="0" borderId="11" xfId="0" applyFont="1" applyBorder="1" applyAlignment="1">
      <alignment horizontal="center" textRotation="90" wrapText="1"/>
    </xf>
    <xf numFmtId="0" fontId="66" fillId="0" borderId="46" xfId="0" applyFont="1" applyBorder="1" applyAlignment="1">
      <alignment horizontal="center" wrapText="1"/>
    </xf>
    <xf numFmtId="0" fontId="66" fillId="0" borderId="53" xfId="0" applyFont="1" applyBorder="1" applyAlignment="1">
      <alignment horizontal="center" wrapText="1"/>
    </xf>
    <xf numFmtId="0" fontId="17" fillId="0" borderId="46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6:I12" comment="" totalsRowShown="0">
  <autoFilter ref="A6:I12"/>
  <tableColumns count="9">
    <tableColumn id="1" name="курсы"/>
    <tableColumn id="2" name="лабораторно-экзаменнационая сессия"/>
    <tableColumn id="11" name="CРС"/>
    <tableColumn id="3" name="учебная              практика"/>
    <tableColumn id="4" name="по профилю специальности"/>
    <tableColumn id="5" name="преддипломная"/>
    <tableColumn id="7" name="госудрственная (итоговая) аттестация"/>
    <tableColumn id="8" name="каникулы"/>
    <tableColumn id="9" name="всего (по курсам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G27" sqref="G27"/>
    </sheetView>
  </sheetViews>
  <sheetFormatPr defaultColWidth="9.140625" defaultRowHeight="15"/>
  <sheetData>
    <row r="1" spans="1:14" ht="18.75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18.75">
      <c r="A2" s="256" t="s">
        <v>179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8.75">
      <c r="A3" s="256" t="s">
        <v>180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18.75">
      <c r="A4" s="256" t="s">
        <v>269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254" t="s">
        <v>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</row>
    <row r="7" spans="1:14" ht="18.75">
      <c r="A7" s="255" t="s">
        <v>144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4" ht="18.75">
      <c r="A8" s="255" t="s">
        <v>177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</row>
    <row r="9" spans="1:14" ht="18.75">
      <c r="A9" s="255" t="s">
        <v>2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</row>
    <row r="10" spans="1:14" ht="18.75">
      <c r="A10" s="254" t="s">
        <v>178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</row>
    <row r="11" spans="1:14" ht="18.75">
      <c r="A11" s="255" t="s">
        <v>159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</row>
    <row r="12" spans="1:14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1"/>
      <c r="B17" s="1"/>
      <c r="C17" s="1"/>
      <c r="D17" s="1"/>
      <c r="E17" s="1"/>
      <c r="F17" s="2" t="s">
        <v>123</v>
      </c>
      <c r="G17" s="2"/>
      <c r="H17" s="2"/>
      <c r="I17" s="2"/>
      <c r="J17" s="2"/>
      <c r="K17" s="2"/>
      <c r="L17" s="2"/>
      <c r="M17" s="2"/>
      <c r="N17" s="2"/>
    </row>
    <row r="18" spans="1:14" ht="18.75">
      <c r="A18" s="1"/>
      <c r="B18" s="1"/>
      <c r="C18" s="1"/>
      <c r="D18" s="1"/>
      <c r="E18" s="1"/>
      <c r="F18" s="2" t="s">
        <v>198</v>
      </c>
      <c r="G18" s="2"/>
      <c r="H18" s="2"/>
      <c r="I18" s="2"/>
      <c r="J18" s="2"/>
      <c r="K18" s="2"/>
      <c r="L18" s="2"/>
      <c r="M18" s="2"/>
      <c r="N18" s="2"/>
    </row>
    <row r="19" spans="1:14" ht="18.75">
      <c r="A19" s="1"/>
      <c r="B19" s="1"/>
      <c r="C19" s="1"/>
      <c r="D19" s="1"/>
      <c r="E19" s="1"/>
      <c r="F19" s="2" t="s">
        <v>124</v>
      </c>
      <c r="G19" s="2"/>
      <c r="H19" s="2"/>
      <c r="I19" s="2"/>
      <c r="J19" s="2"/>
      <c r="K19" s="2"/>
      <c r="L19" s="2"/>
      <c r="M19" s="2"/>
      <c r="N19" s="2"/>
    </row>
    <row r="20" spans="1:14" ht="18.75">
      <c r="A20" s="1"/>
      <c r="B20" s="1"/>
      <c r="C20" s="1"/>
      <c r="D20" s="1"/>
      <c r="E20" s="1"/>
      <c r="F20" s="2" t="s">
        <v>197</v>
      </c>
      <c r="G20" s="2"/>
      <c r="H20" s="2"/>
      <c r="I20" s="2"/>
      <c r="J20" s="2"/>
      <c r="K20" s="2"/>
      <c r="L20" s="2"/>
      <c r="M20" s="2"/>
      <c r="N20" s="2"/>
    </row>
    <row r="21" spans="1:14" ht="18.75">
      <c r="A21" s="1"/>
      <c r="B21" s="1"/>
      <c r="C21" s="1"/>
      <c r="D21" s="1"/>
      <c r="E21" s="1"/>
      <c r="F21" s="5" t="s">
        <v>125</v>
      </c>
      <c r="G21" s="5"/>
      <c r="H21" s="5"/>
      <c r="I21" s="5"/>
      <c r="J21" s="5"/>
      <c r="K21" s="5"/>
      <c r="L21" s="5"/>
      <c r="M21" s="2"/>
      <c r="N21" s="2"/>
    </row>
    <row r="22" spans="1:14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7" ht="15">
      <c r="G27" s="29">
        <v>2020</v>
      </c>
    </row>
  </sheetData>
  <sheetProtection/>
  <mergeCells count="10">
    <mergeCell ref="A10:N10"/>
    <mergeCell ref="A11:N11"/>
    <mergeCell ref="A1:N1"/>
    <mergeCell ref="A2:N2"/>
    <mergeCell ref="A3:N3"/>
    <mergeCell ref="A4:N4"/>
    <mergeCell ref="A6:N6"/>
    <mergeCell ref="A7:N7"/>
    <mergeCell ref="A8:N8"/>
    <mergeCell ref="A9:N9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0.28125" style="0" customWidth="1"/>
    <col min="2" max="2" width="18.28125" style="0" customWidth="1"/>
    <col min="3" max="3" width="11.8515625" style="0" customWidth="1"/>
    <col min="4" max="4" width="14.00390625" style="0" customWidth="1"/>
    <col min="5" max="5" width="12.7109375" style="0" customWidth="1"/>
    <col min="6" max="6" width="13.8515625" style="0" customWidth="1"/>
    <col min="7" max="7" width="15.7109375" style="0" customWidth="1"/>
    <col min="8" max="8" width="12.8515625" style="0" customWidth="1"/>
    <col min="9" max="9" width="11.8515625" style="0" customWidth="1"/>
  </cols>
  <sheetData>
    <row r="3" spans="1:13" ht="18.75">
      <c r="A3" s="254" t="s">
        <v>3</v>
      </c>
      <c r="B3" s="254"/>
      <c r="C3" s="254"/>
      <c r="D3" s="254"/>
      <c r="E3" s="254"/>
      <c r="F3" s="254"/>
      <c r="G3" s="254"/>
      <c r="H3" s="254"/>
      <c r="I3" s="254"/>
      <c r="J3" s="254"/>
      <c r="K3" s="4"/>
      <c r="L3" s="4"/>
      <c r="M3" s="4"/>
    </row>
    <row r="4" ht="15.75" thickBot="1"/>
    <row r="5" spans="1:9" ht="18.75">
      <c r="A5" s="18"/>
      <c r="B5" s="18"/>
      <c r="C5" s="19"/>
      <c r="D5" s="20" t="s">
        <v>11</v>
      </c>
      <c r="E5" s="21"/>
      <c r="F5" s="18"/>
      <c r="G5" s="18"/>
      <c r="H5" s="18"/>
      <c r="I5" s="19"/>
    </row>
    <row r="6" spans="1:9" ht="91.5" customHeight="1" thickBot="1">
      <c r="A6" s="22" t="s">
        <v>4</v>
      </c>
      <c r="B6" s="16" t="s">
        <v>230</v>
      </c>
      <c r="C6" s="17" t="s">
        <v>229</v>
      </c>
      <c r="D6" s="16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23" t="s">
        <v>10</v>
      </c>
    </row>
    <row r="7" spans="1:9" ht="15">
      <c r="A7" s="237">
        <v>1</v>
      </c>
      <c r="B7" s="238">
        <v>2</v>
      </c>
      <c r="C7" s="238">
        <v>3</v>
      </c>
      <c r="D7" s="238">
        <v>4</v>
      </c>
      <c r="E7" s="238">
        <v>5</v>
      </c>
      <c r="F7" s="238">
        <v>6</v>
      </c>
      <c r="G7" s="238">
        <v>7</v>
      </c>
      <c r="H7" s="238">
        <v>8</v>
      </c>
      <c r="I7" s="239">
        <v>9</v>
      </c>
    </row>
    <row r="8" spans="1:9" ht="18.75">
      <c r="A8" s="24" t="s">
        <v>12</v>
      </c>
      <c r="B8" s="3">
        <v>5</v>
      </c>
      <c r="C8" s="3">
        <v>36</v>
      </c>
      <c r="D8" s="3"/>
      <c r="E8" s="3"/>
      <c r="F8" s="3"/>
      <c r="G8" s="3"/>
      <c r="H8" s="3">
        <v>11</v>
      </c>
      <c r="I8" s="25">
        <v>52</v>
      </c>
    </row>
    <row r="9" spans="1:9" ht="18.75">
      <c r="A9" s="24" t="s">
        <v>13</v>
      </c>
      <c r="B9" s="3">
        <v>4</v>
      </c>
      <c r="C9" s="3">
        <v>26</v>
      </c>
      <c r="D9" s="3">
        <v>11</v>
      </c>
      <c r="E9" s="3"/>
      <c r="F9" s="3"/>
      <c r="G9" s="3"/>
      <c r="H9" s="3">
        <v>11</v>
      </c>
      <c r="I9" s="25">
        <v>52</v>
      </c>
    </row>
    <row r="10" spans="1:9" ht="18.75">
      <c r="A10" s="24" t="s">
        <v>14</v>
      </c>
      <c r="B10" s="3">
        <v>4</v>
      </c>
      <c r="C10" s="3">
        <v>30</v>
      </c>
      <c r="D10" s="3">
        <v>2</v>
      </c>
      <c r="E10" s="3">
        <v>6</v>
      </c>
      <c r="F10" s="3"/>
      <c r="G10" s="3"/>
      <c r="H10" s="3">
        <v>10</v>
      </c>
      <c r="I10" s="25">
        <v>52</v>
      </c>
    </row>
    <row r="11" spans="1:9" ht="18.75">
      <c r="A11" s="24" t="s">
        <v>15</v>
      </c>
      <c r="B11" s="3">
        <v>5</v>
      </c>
      <c r="C11" s="3">
        <v>19</v>
      </c>
      <c r="D11" s="3">
        <v>4</v>
      </c>
      <c r="E11" s="3">
        <v>3</v>
      </c>
      <c r="F11" s="3">
        <v>4</v>
      </c>
      <c r="G11" s="3">
        <v>6</v>
      </c>
      <c r="H11" s="3">
        <v>2</v>
      </c>
      <c r="I11" s="25">
        <v>43</v>
      </c>
    </row>
    <row r="12" spans="1:9" ht="19.5" thickBot="1">
      <c r="A12" s="26" t="s">
        <v>16</v>
      </c>
      <c r="B12" s="27">
        <f>SUM(B8:B11)</f>
        <v>18</v>
      </c>
      <c r="C12" s="27">
        <v>111</v>
      </c>
      <c r="D12" s="27">
        <v>17</v>
      </c>
      <c r="E12" s="27">
        <v>9</v>
      </c>
      <c r="F12" s="27">
        <v>4</v>
      </c>
      <c r="G12" s="27">
        <v>6</v>
      </c>
      <c r="H12" s="27">
        <v>34</v>
      </c>
      <c r="I12" s="28">
        <v>199</v>
      </c>
    </row>
  </sheetData>
  <sheetProtection/>
  <mergeCells count="1">
    <mergeCell ref="A3:J3"/>
  </mergeCells>
  <printOptions/>
  <pageMargins left="0.25" right="0.25" top="0.75" bottom="0.75" header="0.3" footer="0.3"/>
  <pageSetup horizontalDpi="180" verticalDpi="18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21">
      <selection activeCell="A36" sqref="A36:N36"/>
    </sheetView>
  </sheetViews>
  <sheetFormatPr defaultColWidth="9.140625" defaultRowHeight="15"/>
  <cols>
    <col min="13" max="13" width="0.5625" style="0" customWidth="1"/>
    <col min="14" max="14" width="9.140625" style="0" hidden="1" customWidth="1"/>
  </cols>
  <sheetData>
    <row r="1" spans="1:14" ht="18.75">
      <c r="A1" s="259" t="s">
        <v>112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19.5">
      <c r="A2" s="258" t="s">
        <v>122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8.75">
      <c r="A3" s="257" t="s">
        <v>126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6"/>
      <c r="N3" s="6"/>
    </row>
    <row r="4" spans="1:14" ht="18.75">
      <c r="A4" s="257" t="s">
        <v>127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6"/>
      <c r="N4" s="6"/>
    </row>
    <row r="5" spans="1:14" ht="18.75">
      <c r="A5" s="257" t="s">
        <v>128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6"/>
      <c r="N5" s="6"/>
    </row>
    <row r="6" spans="1:14" ht="18.75">
      <c r="A6" s="257" t="s">
        <v>129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6"/>
      <c r="N6" s="6"/>
    </row>
    <row r="7" spans="1:14" ht="18.75">
      <c r="A7" s="257" t="s">
        <v>130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14" ht="18.75">
      <c r="A8" s="257" t="s">
        <v>131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</row>
    <row r="9" spans="1:14" ht="18.75">
      <c r="A9" s="257" t="s">
        <v>132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</row>
    <row r="10" spans="1:14" ht="18.75">
      <c r="A10" s="257" t="s">
        <v>145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1:14" ht="18.75">
      <c r="A11" s="257" t="s">
        <v>133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</row>
    <row r="12" spans="1:14" ht="18.75">
      <c r="A12" s="257" t="s">
        <v>160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</row>
    <row r="13" spans="1:14" ht="18.75">
      <c r="A13" s="257" t="s">
        <v>161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</row>
    <row r="14" spans="1:14" ht="18.75">
      <c r="A14" s="257" t="s">
        <v>162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</row>
    <row r="15" spans="1:14" ht="18.75">
      <c r="A15" s="257" t="s">
        <v>163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</row>
    <row r="16" spans="1:14" ht="18.75">
      <c r="A16" s="257" t="s">
        <v>164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</row>
    <row r="17" spans="1:14" ht="18.75">
      <c r="A17" s="257" t="s">
        <v>135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</row>
    <row r="18" spans="1:14" ht="19.5">
      <c r="A18" s="258" t="s">
        <v>113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</row>
    <row r="19" spans="1:14" ht="18.75">
      <c r="A19" s="257" t="s">
        <v>165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</row>
    <row r="20" spans="1:14" ht="18.75">
      <c r="A20" s="257" t="s">
        <v>166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</row>
    <row r="21" spans="1:14" ht="18.75">
      <c r="A21" s="257" t="s">
        <v>134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</row>
    <row r="22" spans="1:14" ht="18.75">
      <c r="A22" s="257" t="s">
        <v>167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</row>
    <row r="23" spans="1:14" ht="18.75">
      <c r="A23" s="257" t="s">
        <v>169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14" ht="18.75">
      <c r="A24" s="257" t="s">
        <v>168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</row>
    <row r="25" spans="1:14" ht="18.75">
      <c r="A25" s="257" t="s">
        <v>170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 ht="18.75">
      <c r="A26" s="257" t="s">
        <v>114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  <row r="27" spans="1:14" ht="18.75">
      <c r="A27" s="257" t="s">
        <v>115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</row>
    <row r="28" spans="1:14" ht="19.5">
      <c r="A28" s="258" t="s">
        <v>171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13"/>
      <c r="N28" s="13"/>
    </row>
    <row r="29" spans="1:14" ht="18.75">
      <c r="A29" s="257" t="s">
        <v>172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13"/>
      <c r="N29" s="13"/>
    </row>
    <row r="30" spans="1:14" ht="18.75">
      <c r="A30" s="257" t="s">
        <v>173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13"/>
      <c r="N30" s="13"/>
    </row>
    <row r="31" spans="1:14" ht="18.75">
      <c r="A31" s="257" t="s">
        <v>174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13"/>
      <c r="N31" s="13"/>
    </row>
    <row r="32" spans="1:14" ht="18.75">
      <c r="A32" s="257" t="s">
        <v>175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13"/>
      <c r="N32" s="13"/>
    </row>
    <row r="33" spans="1:14" ht="19.5">
      <c r="A33" s="258" t="s">
        <v>121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</row>
    <row r="34" spans="1:14" ht="18.75">
      <c r="A34" s="257" t="s">
        <v>116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</row>
    <row r="35" spans="1:14" ht="18.75">
      <c r="A35" s="257" t="s">
        <v>117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</row>
    <row r="36" spans="1:14" ht="18.75">
      <c r="A36" s="257" t="s">
        <v>119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</row>
    <row r="37" spans="1:14" ht="19.5">
      <c r="A37" s="258" t="s">
        <v>120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</row>
    <row r="38" spans="1:14" ht="18.75">
      <c r="A38" s="257" t="s">
        <v>136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</row>
    <row r="39" spans="1:14" ht="18.75">
      <c r="A39" s="257" t="s">
        <v>118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</row>
  </sheetData>
  <sheetProtection/>
  <mergeCells count="39">
    <mergeCell ref="A1:N1"/>
    <mergeCell ref="A2:N2"/>
    <mergeCell ref="A3:L3"/>
    <mergeCell ref="A4:L4"/>
    <mergeCell ref="A15:N15"/>
    <mergeCell ref="A6:L6"/>
    <mergeCell ref="A12:N12"/>
    <mergeCell ref="A13:N13"/>
    <mergeCell ref="A9:N9"/>
    <mergeCell ref="A10:N10"/>
    <mergeCell ref="A14:N14"/>
    <mergeCell ref="A5:L5"/>
    <mergeCell ref="A8:N8"/>
    <mergeCell ref="A7:N7"/>
    <mergeCell ref="A11:N11"/>
    <mergeCell ref="A39:N39"/>
    <mergeCell ref="A33:N33"/>
    <mergeCell ref="A34:N34"/>
    <mergeCell ref="A35:N35"/>
    <mergeCell ref="A36:N36"/>
    <mergeCell ref="A37:N37"/>
    <mergeCell ref="A38:N38"/>
    <mergeCell ref="A32:L32"/>
    <mergeCell ref="A29:L29"/>
    <mergeCell ref="A20:N20"/>
    <mergeCell ref="A17:N17"/>
    <mergeCell ref="A31:L31"/>
    <mergeCell ref="A28:L28"/>
    <mergeCell ref="A30:L30"/>
    <mergeCell ref="A27:N27"/>
    <mergeCell ref="A16:N16"/>
    <mergeCell ref="A25:N25"/>
    <mergeCell ref="A26:N26"/>
    <mergeCell ref="A21:N21"/>
    <mergeCell ref="A24:N24"/>
    <mergeCell ref="A23:N23"/>
    <mergeCell ref="A18:N18"/>
    <mergeCell ref="A22:N22"/>
    <mergeCell ref="A19:N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5"/>
  <sheetViews>
    <sheetView zoomScale="75" zoomScaleNormal="75" zoomScalePageLayoutView="0" workbookViewId="0" topLeftCell="A43">
      <selection activeCell="A2" sqref="A2:Q2"/>
    </sheetView>
  </sheetViews>
  <sheetFormatPr defaultColWidth="9.140625" defaultRowHeight="15"/>
  <cols>
    <col min="1" max="1" width="11.8515625" style="0" customWidth="1"/>
    <col min="2" max="2" width="30.7109375" style="0" customWidth="1"/>
    <col min="3" max="3" width="13.57421875" style="0" customWidth="1"/>
    <col min="4" max="4" width="16.00390625" style="0" customWidth="1"/>
    <col min="5" max="5" width="10.8515625" style="0" bestFit="1" customWidth="1"/>
    <col min="11" max="11" width="9.00390625" style="0" customWidth="1"/>
    <col min="18" max="18" width="9.140625" style="0" customWidth="1"/>
  </cols>
  <sheetData>
    <row r="2" spans="1:17" ht="18.75">
      <c r="A2" s="298" t="s">
        <v>270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15.75" thickBot="1"/>
    <row r="4" spans="1:18" ht="16.5" thickBot="1">
      <c r="A4" s="299" t="s">
        <v>17</v>
      </c>
      <c r="B4" s="302" t="s">
        <v>18</v>
      </c>
      <c r="C4" s="295" t="s">
        <v>182</v>
      </c>
      <c r="D4" s="305" t="s">
        <v>19</v>
      </c>
      <c r="E4" s="308" t="s">
        <v>20</v>
      </c>
      <c r="F4" s="309"/>
      <c r="G4" s="309"/>
      <c r="H4" s="309"/>
      <c r="I4" s="309"/>
      <c r="J4" s="310"/>
      <c r="K4" s="262" t="s">
        <v>26</v>
      </c>
      <c r="L4" s="263"/>
      <c r="M4" s="263"/>
      <c r="N4" s="263"/>
      <c r="O4" s="263"/>
      <c r="P4" s="263"/>
      <c r="Q4" s="263"/>
      <c r="R4" s="264"/>
    </row>
    <row r="5" spans="1:18" ht="16.5" thickBot="1">
      <c r="A5" s="300"/>
      <c r="B5" s="303"/>
      <c r="C5" s="296"/>
      <c r="D5" s="306"/>
      <c r="E5" s="311" t="s">
        <v>22</v>
      </c>
      <c r="F5" s="314" t="s">
        <v>99</v>
      </c>
      <c r="G5" s="319" t="s">
        <v>21</v>
      </c>
      <c r="H5" s="320"/>
      <c r="I5" s="320"/>
      <c r="J5" s="320"/>
      <c r="K5" s="262" t="s">
        <v>12</v>
      </c>
      <c r="L5" s="264"/>
      <c r="M5" s="262" t="s">
        <v>13</v>
      </c>
      <c r="N5" s="264"/>
      <c r="O5" s="262" t="s">
        <v>14</v>
      </c>
      <c r="P5" s="264"/>
      <c r="Q5" s="262" t="s">
        <v>15</v>
      </c>
      <c r="R5" s="264"/>
    </row>
    <row r="6" spans="1:18" ht="16.5" thickBot="1">
      <c r="A6" s="300"/>
      <c r="B6" s="303"/>
      <c r="C6" s="296"/>
      <c r="D6" s="306"/>
      <c r="E6" s="312"/>
      <c r="F6" s="315"/>
      <c r="G6" s="317" t="s">
        <v>23</v>
      </c>
      <c r="H6" s="268" t="s">
        <v>24</v>
      </c>
      <c r="I6" s="269"/>
      <c r="J6" s="270"/>
      <c r="K6" s="30" t="s">
        <v>27</v>
      </c>
      <c r="L6" s="31" t="s">
        <v>28</v>
      </c>
      <c r="M6" s="30" t="s">
        <v>29</v>
      </c>
      <c r="N6" s="31" t="s">
        <v>30</v>
      </c>
      <c r="O6" s="30" t="s">
        <v>31</v>
      </c>
      <c r="P6" s="31" t="s">
        <v>32</v>
      </c>
      <c r="Q6" s="30" t="s">
        <v>33</v>
      </c>
      <c r="R6" s="31" t="s">
        <v>34</v>
      </c>
    </row>
    <row r="7" spans="1:18" ht="135" customHeight="1" thickBot="1">
      <c r="A7" s="301"/>
      <c r="B7" s="304"/>
      <c r="C7" s="297"/>
      <c r="D7" s="307"/>
      <c r="E7" s="313"/>
      <c r="F7" s="316"/>
      <c r="G7" s="318"/>
      <c r="H7" s="32" t="s">
        <v>100</v>
      </c>
      <c r="I7" s="32" t="s">
        <v>101</v>
      </c>
      <c r="J7" s="33" t="s">
        <v>25</v>
      </c>
      <c r="K7" s="34"/>
      <c r="L7" s="35"/>
      <c r="M7" s="34"/>
      <c r="N7" s="35"/>
      <c r="O7" s="34"/>
      <c r="P7" s="35"/>
      <c r="Q7" s="34"/>
      <c r="R7" s="35"/>
    </row>
    <row r="8" spans="1:18" ht="32.25" customHeight="1" thickBot="1">
      <c r="A8" s="36" t="s">
        <v>39</v>
      </c>
      <c r="B8" s="50" t="s">
        <v>40</v>
      </c>
      <c r="C8" s="252"/>
      <c r="D8" s="253" t="s">
        <v>232</v>
      </c>
      <c r="E8" s="37">
        <f aca="true" t="shared" si="0" ref="E8:J8">SUM(E9:E13)</f>
        <v>702</v>
      </c>
      <c r="F8" s="37">
        <f t="shared" si="0"/>
        <v>616</v>
      </c>
      <c r="G8" s="37">
        <f t="shared" si="0"/>
        <v>86</v>
      </c>
      <c r="H8" s="37">
        <f t="shared" si="0"/>
        <v>38</v>
      </c>
      <c r="I8" s="37">
        <f t="shared" si="0"/>
        <v>48</v>
      </c>
      <c r="J8" s="37">
        <f t="shared" si="0"/>
        <v>0</v>
      </c>
      <c r="K8" s="37">
        <f>SUM(K9:K13)</f>
        <v>18</v>
      </c>
      <c r="L8" s="37">
        <f aca="true" t="shared" si="1" ref="L8:R8">SUM(L9:L13)</f>
        <v>22</v>
      </c>
      <c r="M8" s="37">
        <f t="shared" si="1"/>
        <v>12</v>
      </c>
      <c r="N8" s="37">
        <f t="shared" si="1"/>
        <v>16</v>
      </c>
      <c r="O8" s="37">
        <f t="shared" si="1"/>
        <v>6</v>
      </c>
      <c r="P8" s="37">
        <f t="shared" si="1"/>
        <v>4</v>
      </c>
      <c r="Q8" s="37">
        <f t="shared" si="1"/>
        <v>4</v>
      </c>
      <c r="R8" s="37">
        <f t="shared" si="1"/>
        <v>4</v>
      </c>
    </row>
    <row r="9" spans="1:18" ht="16.5" thickBot="1">
      <c r="A9" s="249" t="s">
        <v>41</v>
      </c>
      <c r="B9" s="248" t="s">
        <v>46</v>
      </c>
      <c r="C9" s="69">
        <v>4</v>
      </c>
      <c r="D9" s="69" t="s">
        <v>108</v>
      </c>
      <c r="E9" s="250">
        <v>60</v>
      </c>
      <c r="F9" s="129">
        <v>48</v>
      </c>
      <c r="G9" s="120">
        <v>12</v>
      </c>
      <c r="H9" s="124">
        <v>12</v>
      </c>
      <c r="I9" s="39"/>
      <c r="J9" s="40"/>
      <c r="K9" s="38"/>
      <c r="L9" s="40"/>
      <c r="M9" s="38">
        <v>4</v>
      </c>
      <c r="N9" s="40">
        <v>8</v>
      </c>
      <c r="O9" s="38"/>
      <c r="P9" s="40"/>
      <c r="Q9" s="38"/>
      <c r="R9" s="40"/>
    </row>
    <row r="10" spans="1:18" ht="15.75">
      <c r="A10" s="243" t="s">
        <v>42</v>
      </c>
      <c r="B10" s="248" t="s">
        <v>36</v>
      </c>
      <c r="C10" s="69">
        <v>2</v>
      </c>
      <c r="D10" s="69" t="s">
        <v>183</v>
      </c>
      <c r="E10" s="251">
        <v>60</v>
      </c>
      <c r="F10" s="130">
        <v>48</v>
      </c>
      <c r="G10" s="125">
        <v>12</v>
      </c>
      <c r="H10" s="124">
        <v>12</v>
      </c>
      <c r="I10" s="43"/>
      <c r="J10" s="44"/>
      <c r="K10" s="42">
        <v>4</v>
      </c>
      <c r="L10" s="44">
        <v>8</v>
      </c>
      <c r="M10" s="42"/>
      <c r="N10" s="44"/>
      <c r="O10" s="42"/>
      <c r="P10" s="44"/>
      <c r="Q10" s="42"/>
      <c r="R10" s="44"/>
    </row>
    <row r="11" spans="1:18" ht="15.75">
      <c r="A11" s="243" t="s">
        <v>43</v>
      </c>
      <c r="B11" s="248" t="s">
        <v>35</v>
      </c>
      <c r="C11" s="69" t="s">
        <v>184</v>
      </c>
      <c r="D11" s="69" t="s">
        <v>231</v>
      </c>
      <c r="E11" s="251">
        <v>190</v>
      </c>
      <c r="F11" s="131">
        <v>146</v>
      </c>
      <c r="G11" s="125">
        <v>44</v>
      </c>
      <c r="H11" s="124">
        <v>4</v>
      </c>
      <c r="I11" s="43">
        <v>40</v>
      </c>
      <c r="J11" s="44"/>
      <c r="K11" s="42">
        <v>4</v>
      </c>
      <c r="L11" s="44">
        <v>6</v>
      </c>
      <c r="M11" s="42">
        <v>8</v>
      </c>
      <c r="N11" s="44">
        <v>8</v>
      </c>
      <c r="O11" s="42">
        <v>6</v>
      </c>
      <c r="P11" s="44">
        <v>4</v>
      </c>
      <c r="Q11" s="42">
        <v>4</v>
      </c>
      <c r="R11" s="44">
        <v>4</v>
      </c>
    </row>
    <row r="12" spans="1:18" ht="15.75">
      <c r="A12" s="243" t="s">
        <v>44</v>
      </c>
      <c r="B12" s="248" t="s">
        <v>139</v>
      </c>
      <c r="C12" s="69">
        <v>2</v>
      </c>
      <c r="D12" s="69" t="s">
        <v>183</v>
      </c>
      <c r="E12" s="244">
        <v>60</v>
      </c>
      <c r="F12" s="131">
        <v>50</v>
      </c>
      <c r="G12" s="126">
        <v>10</v>
      </c>
      <c r="H12" s="124">
        <v>8</v>
      </c>
      <c r="I12" s="46">
        <v>2</v>
      </c>
      <c r="J12" s="47"/>
      <c r="K12" s="45">
        <v>6</v>
      </c>
      <c r="L12" s="47">
        <v>4</v>
      </c>
      <c r="M12" s="45"/>
      <c r="N12" s="47"/>
      <c r="O12" s="45"/>
      <c r="P12" s="47"/>
      <c r="Q12" s="45"/>
      <c r="R12" s="47"/>
    </row>
    <row r="13" spans="1:18" ht="16.5" thickBot="1">
      <c r="A13" s="243" t="s">
        <v>45</v>
      </c>
      <c r="B13" s="248" t="s">
        <v>37</v>
      </c>
      <c r="C13" s="69"/>
      <c r="D13" s="69" t="s">
        <v>185</v>
      </c>
      <c r="E13" s="244">
        <v>332</v>
      </c>
      <c r="F13" s="132">
        <v>324</v>
      </c>
      <c r="G13" s="126">
        <v>8</v>
      </c>
      <c r="H13" s="124">
        <v>2</v>
      </c>
      <c r="I13" s="46">
        <v>6</v>
      </c>
      <c r="J13" s="47"/>
      <c r="K13" s="45">
        <v>4</v>
      </c>
      <c r="L13" s="47">
        <v>4</v>
      </c>
      <c r="M13" s="48"/>
      <c r="N13" s="49"/>
      <c r="O13" s="48"/>
      <c r="P13" s="49"/>
      <c r="Q13" s="48"/>
      <c r="R13" s="49"/>
    </row>
    <row r="14" spans="1:18" ht="33" customHeight="1" thickBot="1">
      <c r="A14" s="36" t="s">
        <v>47</v>
      </c>
      <c r="B14" s="245" t="s">
        <v>48</v>
      </c>
      <c r="C14" s="246"/>
      <c r="D14" s="247" t="s">
        <v>176</v>
      </c>
      <c r="E14" s="51">
        <f aca="true" t="shared" si="2" ref="E14:J14">SUM(E15:E16)</f>
        <v>198</v>
      </c>
      <c r="F14" s="52">
        <f t="shared" si="2"/>
        <v>166</v>
      </c>
      <c r="G14" s="52">
        <f t="shared" si="2"/>
        <v>32</v>
      </c>
      <c r="H14" s="52">
        <f t="shared" si="2"/>
        <v>6</v>
      </c>
      <c r="I14" s="52">
        <f t="shared" si="2"/>
        <v>26</v>
      </c>
      <c r="J14" s="52">
        <f t="shared" si="2"/>
        <v>0</v>
      </c>
      <c r="K14" s="52">
        <f>SUM(K15:K16)</f>
        <v>16</v>
      </c>
      <c r="L14" s="52">
        <f aca="true" t="shared" si="3" ref="L14:R14">SUM(L15:L16)</f>
        <v>16</v>
      </c>
      <c r="M14" s="52">
        <f t="shared" si="3"/>
        <v>0</v>
      </c>
      <c r="N14" s="52">
        <f t="shared" si="3"/>
        <v>0</v>
      </c>
      <c r="O14" s="52">
        <f t="shared" si="3"/>
        <v>0</v>
      </c>
      <c r="P14" s="52">
        <f t="shared" si="3"/>
        <v>0</v>
      </c>
      <c r="Q14" s="52">
        <f t="shared" si="3"/>
        <v>0</v>
      </c>
      <c r="R14" s="52">
        <f t="shared" si="3"/>
        <v>0</v>
      </c>
    </row>
    <row r="15" spans="1:18" ht="23.25" customHeight="1">
      <c r="A15" s="53" t="s">
        <v>102</v>
      </c>
      <c r="B15" s="54" t="s">
        <v>38</v>
      </c>
      <c r="C15" s="121">
        <v>2</v>
      </c>
      <c r="D15" s="43" t="s">
        <v>186</v>
      </c>
      <c r="E15" s="137">
        <v>90</v>
      </c>
      <c r="F15" s="128">
        <v>74</v>
      </c>
      <c r="G15" s="120">
        <v>16</v>
      </c>
      <c r="H15" s="124">
        <v>4</v>
      </c>
      <c r="I15" s="39">
        <v>12</v>
      </c>
      <c r="J15" s="55"/>
      <c r="K15" s="38">
        <v>8</v>
      </c>
      <c r="L15" s="40">
        <v>8</v>
      </c>
      <c r="M15" s="56"/>
      <c r="N15" s="55"/>
      <c r="O15" s="38"/>
      <c r="P15" s="55"/>
      <c r="Q15" s="38"/>
      <c r="R15" s="40"/>
    </row>
    <row r="16" spans="1:18" ht="21.75" customHeight="1" thickBot="1">
      <c r="A16" s="57" t="s">
        <v>103</v>
      </c>
      <c r="B16" s="54" t="s">
        <v>49</v>
      </c>
      <c r="C16" s="121">
        <v>2</v>
      </c>
      <c r="D16" s="43" t="s">
        <v>186</v>
      </c>
      <c r="E16" s="137">
        <v>108</v>
      </c>
      <c r="F16" s="128">
        <v>92</v>
      </c>
      <c r="G16" s="126">
        <v>16</v>
      </c>
      <c r="H16" s="124">
        <v>2</v>
      </c>
      <c r="I16" s="46">
        <v>14</v>
      </c>
      <c r="J16" s="58"/>
      <c r="K16" s="45">
        <v>8</v>
      </c>
      <c r="L16" s="47">
        <v>8</v>
      </c>
      <c r="M16" s="59"/>
      <c r="N16" s="58"/>
      <c r="O16" s="45"/>
      <c r="P16" s="58"/>
      <c r="Q16" s="45"/>
      <c r="R16" s="47"/>
    </row>
    <row r="17" spans="1:20" ht="25.5" customHeight="1" thickBot="1">
      <c r="A17" s="60" t="s">
        <v>50</v>
      </c>
      <c r="B17" s="61" t="s">
        <v>51</v>
      </c>
      <c r="C17" s="61"/>
      <c r="D17" s="62" t="s">
        <v>239</v>
      </c>
      <c r="E17" s="62">
        <f aca="true" t="shared" si="4" ref="E17:R17">E18+E32</f>
        <v>3582</v>
      </c>
      <c r="F17" s="52">
        <f t="shared" si="4"/>
        <v>3060</v>
      </c>
      <c r="G17" s="52">
        <f t="shared" si="4"/>
        <v>1458</v>
      </c>
      <c r="H17" s="52">
        <f t="shared" si="4"/>
        <v>292</v>
      </c>
      <c r="I17" s="52">
        <f t="shared" si="4"/>
        <v>220</v>
      </c>
      <c r="J17" s="52">
        <f t="shared" si="4"/>
        <v>20</v>
      </c>
      <c r="K17" s="52">
        <f t="shared" si="4"/>
        <v>42</v>
      </c>
      <c r="L17" s="52">
        <f t="shared" si="4"/>
        <v>46</v>
      </c>
      <c r="M17" s="52">
        <f t="shared" si="4"/>
        <v>262</v>
      </c>
      <c r="N17" s="52">
        <f t="shared" si="4"/>
        <v>266</v>
      </c>
      <c r="O17" s="52">
        <f t="shared" si="4"/>
        <v>280</v>
      </c>
      <c r="P17" s="52">
        <f t="shared" si="4"/>
        <v>158</v>
      </c>
      <c r="Q17" s="52">
        <f t="shared" si="4"/>
        <v>376</v>
      </c>
      <c r="R17" s="52">
        <f t="shared" si="4"/>
        <v>28</v>
      </c>
      <c r="T17" s="7"/>
    </row>
    <row r="18" spans="1:20" ht="36" customHeight="1" thickBot="1">
      <c r="A18" s="63" t="s">
        <v>52</v>
      </c>
      <c r="B18" s="64" t="s">
        <v>53</v>
      </c>
      <c r="C18" s="64"/>
      <c r="D18" s="173" t="s">
        <v>234</v>
      </c>
      <c r="E18" s="65">
        <f aca="true" t="shared" si="5" ref="E18:K18">SUM(E19:E31)</f>
        <v>1461</v>
      </c>
      <c r="F18" s="66">
        <f t="shared" si="5"/>
        <v>1231</v>
      </c>
      <c r="G18" s="66">
        <f t="shared" si="5"/>
        <v>230</v>
      </c>
      <c r="H18" s="66">
        <f t="shared" si="5"/>
        <v>134</v>
      </c>
      <c r="I18" s="66">
        <f t="shared" si="5"/>
        <v>96</v>
      </c>
      <c r="J18" s="66">
        <f t="shared" si="5"/>
        <v>0</v>
      </c>
      <c r="K18" s="66">
        <f t="shared" si="5"/>
        <v>42</v>
      </c>
      <c r="L18" s="66">
        <f aca="true" t="shared" si="6" ref="L18:R18">SUM(L19:L31)</f>
        <v>46</v>
      </c>
      <c r="M18" s="66">
        <f t="shared" si="6"/>
        <v>40</v>
      </c>
      <c r="N18" s="66">
        <f t="shared" si="6"/>
        <v>22</v>
      </c>
      <c r="O18" s="66">
        <f t="shared" si="6"/>
        <v>24</v>
      </c>
      <c r="P18" s="66">
        <f t="shared" si="6"/>
        <v>28</v>
      </c>
      <c r="Q18" s="66">
        <f t="shared" si="6"/>
        <v>0</v>
      </c>
      <c r="R18" s="66">
        <f t="shared" si="6"/>
        <v>28</v>
      </c>
      <c r="T18" s="7"/>
    </row>
    <row r="19" spans="1:18" ht="18.75" customHeight="1">
      <c r="A19" s="67" t="s">
        <v>57</v>
      </c>
      <c r="B19" s="68" t="s">
        <v>63</v>
      </c>
      <c r="C19" s="122">
        <v>3</v>
      </c>
      <c r="D19" s="43" t="s">
        <v>109</v>
      </c>
      <c r="E19" s="138">
        <v>153</v>
      </c>
      <c r="F19" s="133">
        <v>133</v>
      </c>
      <c r="G19" s="123">
        <v>20</v>
      </c>
      <c r="H19" s="127">
        <v>6</v>
      </c>
      <c r="I19" s="70">
        <v>14</v>
      </c>
      <c r="J19" s="71"/>
      <c r="K19" s="72">
        <v>4</v>
      </c>
      <c r="L19" s="73">
        <v>6</v>
      </c>
      <c r="M19" s="56">
        <v>10</v>
      </c>
      <c r="N19" s="55"/>
      <c r="O19" s="38"/>
      <c r="P19" s="55"/>
      <c r="Q19" s="38"/>
      <c r="R19" s="40"/>
    </row>
    <row r="20" spans="1:18" ht="18.75" customHeight="1">
      <c r="A20" s="74" t="s">
        <v>54</v>
      </c>
      <c r="B20" s="75" t="s">
        <v>69</v>
      </c>
      <c r="C20" s="139">
        <v>3</v>
      </c>
      <c r="D20" s="43" t="s">
        <v>187</v>
      </c>
      <c r="E20" s="138">
        <v>216</v>
      </c>
      <c r="F20" s="133">
        <v>196</v>
      </c>
      <c r="G20" s="123">
        <v>20</v>
      </c>
      <c r="H20" s="70">
        <v>10</v>
      </c>
      <c r="I20" s="70">
        <v>10</v>
      </c>
      <c r="J20" s="71"/>
      <c r="K20" s="38">
        <v>10</v>
      </c>
      <c r="L20" s="40">
        <v>6</v>
      </c>
      <c r="M20" s="56">
        <v>4</v>
      </c>
      <c r="N20" s="55"/>
      <c r="O20" s="38"/>
      <c r="P20" s="55"/>
      <c r="Q20" s="38"/>
      <c r="R20" s="40"/>
    </row>
    <row r="21" spans="1:18" ht="21.75" customHeight="1">
      <c r="A21" s="76" t="s">
        <v>58</v>
      </c>
      <c r="B21" s="68" t="s">
        <v>64</v>
      </c>
      <c r="C21" s="122">
        <v>4.6</v>
      </c>
      <c r="D21" s="43" t="s">
        <v>140</v>
      </c>
      <c r="E21" s="138">
        <v>150</v>
      </c>
      <c r="F21" s="133">
        <v>106</v>
      </c>
      <c r="G21" s="135">
        <v>44</v>
      </c>
      <c r="H21" s="70">
        <v>30</v>
      </c>
      <c r="I21" s="69">
        <v>14</v>
      </c>
      <c r="J21" s="77"/>
      <c r="K21" s="42"/>
      <c r="L21" s="44"/>
      <c r="M21" s="78">
        <v>8</v>
      </c>
      <c r="N21" s="79">
        <v>8</v>
      </c>
      <c r="O21" s="42">
        <v>12</v>
      </c>
      <c r="P21" s="79">
        <v>16</v>
      </c>
      <c r="Q21" s="42"/>
      <c r="R21" s="44"/>
    </row>
    <row r="22" spans="1:18" ht="21.75" customHeight="1">
      <c r="A22" s="76" t="s">
        <v>59</v>
      </c>
      <c r="B22" s="68" t="s">
        <v>146</v>
      </c>
      <c r="C22" s="122">
        <v>2</v>
      </c>
      <c r="D22" s="43" t="s">
        <v>183</v>
      </c>
      <c r="E22" s="138">
        <v>96</v>
      </c>
      <c r="F22" s="133">
        <v>86</v>
      </c>
      <c r="G22" s="135">
        <v>10</v>
      </c>
      <c r="H22" s="70">
        <v>6</v>
      </c>
      <c r="I22" s="69">
        <v>4</v>
      </c>
      <c r="J22" s="77"/>
      <c r="K22" s="42">
        <v>4</v>
      </c>
      <c r="L22" s="44">
        <v>6</v>
      </c>
      <c r="M22" s="78"/>
      <c r="N22" s="79"/>
      <c r="O22" s="42"/>
      <c r="P22" s="79"/>
      <c r="Q22" s="42"/>
      <c r="R22" s="44"/>
    </row>
    <row r="23" spans="1:18" ht="36" customHeight="1">
      <c r="A23" s="76" t="s">
        <v>55</v>
      </c>
      <c r="B23" s="68" t="s">
        <v>65</v>
      </c>
      <c r="C23" s="122">
        <v>2</v>
      </c>
      <c r="D23" s="43" t="s">
        <v>183</v>
      </c>
      <c r="E23" s="138">
        <v>78</v>
      </c>
      <c r="F23" s="133">
        <v>68</v>
      </c>
      <c r="G23" s="135">
        <v>10</v>
      </c>
      <c r="H23" s="70">
        <v>6</v>
      </c>
      <c r="I23" s="69">
        <v>4</v>
      </c>
      <c r="J23" s="77"/>
      <c r="K23" s="42">
        <v>4</v>
      </c>
      <c r="L23" s="44">
        <v>6</v>
      </c>
      <c r="M23" s="78">
        <v>0</v>
      </c>
      <c r="N23" s="79"/>
      <c r="O23" s="42"/>
      <c r="P23" s="79"/>
      <c r="Q23" s="42"/>
      <c r="R23" s="44"/>
    </row>
    <row r="24" spans="1:18" ht="36" customHeight="1">
      <c r="A24" s="76" t="s">
        <v>60</v>
      </c>
      <c r="B24" s="68" t="s">
        <v>70</v>
      </c>
      <c r="C24" s="122">
        <v>3</v>
      </c>
      <c r="D24" s="43" t="s">
        <v>233</v>
      </c>
      <c r="E24" s="138">
        <v>240</v>
      </c>
      <c r="F24" s="133">
        <v>200</v>
      </c>
      <c r="G24" s="135">
        <v>40</v>
      </c>
      <c r="H24" s="70">
        <v>20</v>
      </c>
      <c r="I24" s="69">
        <v>20</v>
      </c>
      <c r="J24" s="77"/>
      <c r="K24" s="42">
        <v>16</v>
      </c>
      <c r="L24" s="44">
        <v>16</v>
      </c>
      <c r="M24" s="78">
        <v>8</v>
      </c>
      <c r="N24" s="79">
        <v>0</v>
      </c>
      <c r="O24" s="42"/>
      <c r="P24" s="79"/>
      <c r="Q24" s="42"/>
      <c r="R24" s="44"/>
    </row>
    <row r="25" spans="1:18" ht="36" customHeight="1">
      <c r="A25" s="76" t="s">
        <v>61</v>
      </c>
      <c r="B25" s="68" t="s">
        <v>67</v>
      </c>
      <c r="C25" s="122">
        <v>8</v>
      </c>
      <c r="D25" s="43" t="s">
        <v>137</v>
      </c>
      <c r="E25" s="138">
        <v>63</v>
      </c>
      <c r="F25" s="133">
        <v>43</v>
      </c>
      <c r="G25" s="135">
        <v>20</v>
      </c>
      <c r="H25" s="70">
        <v>16</v>
      </c>
      <c r="I25" s="69">
        <v>4</v>
      </c>
      <c r="J25" s="77"/>
      <c r="K25" s="42"/>
      <c r="L25" s="44"/>
      <c r="M25" s="78"/>
      <c r="N25" s="79"/>
      <c r="O25" s="42"/>
      <c r="P25" s="79"/>
      <c r="Q25" s="42"/>
      <c r="R25" s="44">
        <v>20</v>
      </c>
    </row>
    <row r="26" spans="1:18" ht="24" customHeight="1">
      <c r="A26" s="76" t="s">
        <v>62</v>
      </c>
      <c r="B26" s="80" t="s">
        <v>68</v>
      </c>
      <c r="C26" s="85">
        <v>4</v>
      </c>
      <c r="D26" s="43" t="s">
        <v>158</v>
      </c>
      <c r="E26" s="138">
        <v>48</v>
      </c>
      <c r="F26" s="133">
        <v>36</v>
      </c>
      <c r="G26" s="135">
        <v>12</v>
      </c>
      <c r="H26" s="70">
        <v>8</v>
      </c>
      <c r="I26" s="69">
        <v>4</v>
      </c>
      <c r="J26" s="77"/>
      <c r="K26" s="42"/>
      <c r="L26" s="44"/>
      <c r="M26" s="78">
        <v>6</v>
      </c>
      <c r="N26" s="79">
        <v>6</v>
      </c>
      <c r="O26" s="42"/>
      <c r="P26" s="79"/>
      <c r="Q26" s="42"/>
      <c r="R26" s="44"/>
    </row>
    <row r="27" spans="1:18" ht="36" customHeight="1">
      <c r="A27" s="76" t="s">
        <v>56</v>
      </c>
      <c r="B27" s="68" t="s">
        <v>71</v>
      </c>
      <c r="C27" s="122">
        <v>6</v>
      </c>
      <c r="D27" s="43" t="s">
        <v>188</v>
      </c>
      <c r="E27" s="138">
        <v>138</v>
      </c>
      <c r="F27" s="134">
        <v>126</v>
      </c>
      <c r="G27" s="135">
        <v>12</v>
      </c>
      <c r="H27" s="69">
        <v>8</v>
      </c>
      <c r="I27" s="69">
        <v>4</v>
      </c>
      <c r="J27" s="77"/>
      <c r="K27" s="42"/>
      <c r="L27" s="44"/>
      <c r="M27" s="78"/>
      <c r="N27" s="79"/>
      <c r="O27" s="42">
        <v>4</v>
      </c>
      <c r="P27" s="79">
        <v>8</v>
      </c>
      <c r="Q27" s="42"/>
      <c r="R27" s="44"/>
    </row>
    <row r="28" spans="1:18" ht="30" customHeight="1">
      <c r="A28" s="76" t="s">
        <v>138</v>
      </c>
      <c r="B28" s="142" t="s">
        <v>181</v>
      </c>
      <c r="C28" s="141">
        <v>6</v>
      </c>
      <c r="D28" s="43" t="s">
        <v>192</v>
      </c>
      <c r="E28" s="140">
        <v>61</v>
      </c>
      <c r="F28" s="134">
        <f>E28-G28</f>
        <v>49</v>
      </c>
      <c r="G28" s="136">
        <v>12</v>
      </c>
      <c r="H28" s="81">
        <v>8</v>
      </c>
      <c r="I28" s="81">
        <v>4</v>
      </c>
      <c r="J28" s="82"/>
      <c r="K28" s="83"/>
      <c r="L28" s="44"/>
      <c r="M28" s="78"/>
      <c r="N28" s="79"/>
      <c r="O28" s="42">
        <v>8</v>
      </c>
      <c r="P28" s="79">
        <v>4</v>
      </c>
      <c r="Q28" s="42"/>
      <c r="R28" s="44"/>
    </row>
    <row r="29" spans="1:18" ht="20.25" customHeight="1">
      <c r="A29" s="84" t="s">
        <v>141</v>
      </c>
      <c r="B29" s="143" t="s">
        <v>66</v>
      </c>
      <c r="C29" s="122">
        <v>2</v>
      </c>
      <c r="D29" s="78" t="s">
        <v>140</v>
      </c>
      <c r="E29" s="138">
        <v>103</v>
      </c>
      <c r="F29" s="133">
        <v>93</v>
      </c>
      <c r="G29" s="135">
        <v>10</v>
      </c>
      <c r="H29" s="70">
        <v>6</v>
      </c>
      <c r="I29" s="69">
        <v>4</v>
      </c>
      <c r="J29" s="77"/>
      <c r="K29" s="42">
        <v>4</v>
      </c>
      <c r="L29" s="44">
        <v>6</v>
      </c>
      <c r="M29" s="78"/>
      <c r="N29" s="79"/>
      <c r="O29" s="42"/>
      <c r="P29" s="79"/>
      <c r="Q29" s="42"/>
      <c r="R29" s="44"/>
    </row>
    <row r="30" spans="1:18" ht="32.25" customHeight="1">
      <c r="A30" s="84" t="s">
        <v>142</v>
      </c>
      <c r="B30" s="143" t="s">
        <v>157</v>
      </c>
      <c r="C30" s="122">
        <v>4</v>
      </c>
      <c r="D30" s="78" t="s">
        <v>189</v>
      </c>
      <c r="E30" s="138">
        <v>60</v>
      </c>
      <c r="F30" s="133">
        <v>48</v>
      </c>
      <c r="G30" s="135">
        <v>12</v>
      </c>
      <c r="H30" s="70">
        <v>4</v>
      </c>
      <c r="I30" s="69">
        <v>8</v>
      </c>
      <c r="J30" s="77"/>
      <c r="K30" s="42"/>
      <c r="L30" s="44"/>
      <c r="M30" s="78">
        <v>4</v>
      </c>
      <c r="N30" s="79">
        <v>8</v>
      </c>
      <c r="O30" s="42"/>
      <c r="P30" s="77"/>
      <c r="Q30" s="42"/>
      <c r="R30" s="44"/>
    </row>
    <row r="31" spans="1:18" ht="48" customHeight="1" thickBot="1">
      <c r="A31" s="76" t="s">
        <v>156</v>
      </c>
      <c r="B31" s="68" t="s">
        <v>143</v>
      </c>
      <c r="C31" s="122">
        <v>8</v>
      </c>
      <c r="D31" s="43" t="s">
        <v>185</v>
      </c>
      <c r="E31" s="138">
        <v>55</v>
      </c>
      <c r="F31" s="133">
        <v>47</v>
      </c>
      <c r="G31" s="135">
        <v>8</v>
      </c>
      <c r="H31" s="70">
        <v>6</v>
      </c>
      <c r="I31" s="85">
        <v>2</v>
      </c>
      <c r="J31" s="77"/>
      <c r="K31" s="42"/>
      <c r="L31" s="44"/>
      <c r="M31" s="78"/>
      <c r="N31" s="79"/>
      <c r="O31" s="42"/>
      <c r="P31" s="77"/>
      <c r="Q31" s="42"/>
      <c r="R31" s="44">
        <v>8</v>
      </c>
    </row>
    <row r="32" spans="1:20" ht="19.5" customHeight="1" thickBot="1">
      <c r="A32" s="86" t="s">
        <v>73</v>
      </c>
      <c r="B32" s="241" t="s">
        <v>72</v>
      </c>
      <c r="C32" s="144"/>
      <c r="D32" s="242" t="s">
        <v>238</v>
      </c>
      <c r="E32" s="87">
        <f>E33+E38+E42</f>
        <v>2121</v>
      </c>
      <c r="F32" s="87">
        <f aca="true" t="shared" si="7" ref="F32:R32">F33+F38+F42</f>
        <v>1829</v>
      </c>
      <c r="G32" s="87">
        <f t="shared" si="7"/>
        <v>1228</v>
      </c>
      <c r="H32" s="240">
        <f t="shared" si="7"/>
        <v>158</v>
      </c>
      <c r="I32" s="240">
        <f t="shared" si="7"/>
        <v>124</v>
      </c>
      <c r="J32" s="240">
        <f t="shared" si="7"/>
        <v>20</v>
      </c>
      <c r="K32" s="240">
        <f>K33+K38+K42</f>
        <v>0</v>
      </c>
      <c r="L32" s="240">
        <f t="shared" si="7"/>
        <v>0</v>
      </c>
      <c r="M32" s="240">
        <f t="shared" si="7"/>
        <v>222</v>
      </c>
      <c r="N32" s="240">
        <f t="shared" si="7"/>
        <v>244</v>
      </c>
      <c r="O32" s="240">
        <f t="shared" si="7"/>
        <v>256</v>
      </c>
      <c r="P32" s="240">
        <f t="shared" si="7"/>
        <v>130</v>
      </c>
      <c r="Q32" s="240">
        <f t="shared" si="7"/>
        <v>376</v>
      </c>
      <c r="R32" s="240">
        <f t="shared" si="7"/>
        <v>0</v>
      </c>
      <c r="T32" s="8"/>
    </row>
    <row r="33" spans="1:18" ht="48" customHeight="1" thickBot="1" thickTop="1">
      <c r="A33" s="88" t="s">
        <v>147</v>
      </c>
      <c r="B33" s="89" t="s">
        <v>148</v>
      </c>
      <c r="C33" s="90"/>
      <c r="D33" s="174" t="s">
        <v>235</v>
      </c>
      <c r="E33" s="91">
        <f aca="true" t="shared" si="8" ref="E33:J33">SUM(E34:E37)</f>
        <v>1380</v>
      </c>
      <c r="F33" s="91">
        <f t="shared" si="8"/>
        <v>1230</v>
      </c>
      <c r="G33" s="91">
        <f t="shared" si="8"/>
        <v>762</v>
      </c>
      <c r="H33" s="91">
        <f t="shared" si="8"/>
        <v>70</v>
      </c>
      <c r="I33" s="91">
        <f t="shared" si="8"/>
        <v>70</v>
      </c>
      <c r="J33" s="91">
        <f t="shared" si="8"/>
        <v>10</v>
      </c>
      <c r="K33" s="91">
        <f>SUM(K34:K37)</f>
        <v>0</v>
      </c>
      <c r="L33" s="91">
        <f aca="true" t="shared" si="9" ref="L33:R33">SUM(L34:L37)</f>
        <v>0</v>
      </c>
      <c r="M33" s="91">
        <f t="shared" si="9"/>
        <v>222</v>
      </c>
      <c r="N33" s="91">
        <f t="shared" si="9"/>
        <v>244</v>
      </c>
      <c r="O33" s="91">
        <f t="shared" si="9"/>
        <v>256</v>
      </c>
      <c r="P33" s="91">
        <f t="shared" si="9"/>
        <v>40</v>
      </c>
      <c r="Q33" s="91">
        <f t="shared" si="9"/>
        <v>0</v>
      </c>
      <c r="R33" s="91">
        <f t="shared" si="9"/>
        <v>0</v>
      </c>
    </row>
    <row r="34" spans="1:18" ht="48" customHeight="1">
      <c r="A34" s="92" t="s">
        <v>149</v>
      </c>
      <c r="B34" s="93" t="s">
        <v>150</v>
      </c>
      <c r="C34" s="149">
        <v>3</v>
      </c>
      <c r="D34" s="43" t="s">
        <v>108</v>
      </c>
      <c r="E34" s="145">
        <v>456</v>
      </c>
      <c r="F34" s="133">
        <v>394</v>
      </c>
      <c r="G34" s="123">
        <v>62</v>
      </c>
      <c r="H34" s="70">
        <v>30</v>
      </c>
      <c r="I34" s="70">
        <v>32</v>
      </c>
      <c r="J34" s="71"/>
      <c r="K34" s="38">
        <v>0</v>
      </c>
      <c r="L34" s="40">
        <v>0</v>
      </c>
      <c r="M34" s="56">
        <v>42</v>
      </c>
      <c r="N34" s="55">
        <v>20</v>
      </c>
      <c r="O34" s="38"/>
      <c r="P34" s="55"/>
      <c r="Q34" s="38"/>
      <c r="R34" s="40"/>
    </row>
    <row r="35" spans="1:18" ht="51.75" customHeight="1">
      <c r="A35" s="94" t="s">
        <v>151</v>
      </c>
      <c r="B35" s="95" t="s">
        <v>152</v>
      </c>
      <c r="C35" s="150">
        <v>5</v>
      </c>
      <c r="D35" s="43" t="s">
        <v>110</v>
      </c>
      <c r="E35" s="138">
        <f>945-21</f>
        <v>924</v>
      </c>
      <c r="F35" s="133">
        <f>E35-G35</f>
        <v>836</v>
      </c>
      <c r="G35" s="135">
        <v>88</v>
      </c>
      <c r="H35" s="70">
        <v>40</v>
      </c>
      <c r="I35" s="69">
        <v>38</v>
      </c>
      <c r="J35" s="157">
        <v>10</v>
      </c>
      <c r="K35" s="42"/>
      <c r="L35" s="44"/>
      <c r="M35" s="78"/>
      <c r="N35" s="79">
        <v>8</v>
      </c>
      <c r="O35" s="42">
        <v>40</v>
      </c>
      <c r="P35" s="79">
        <v>40</v>
      </c>
      <c r="Q35" s="42"/>
      <c r="R35" s="44"/>
    </row>
    <row r="36" spans="1:18" ht="21" customHeight="1">
      <c r="A36" s="41" t="s">
        <v>76</v>
      </c>
      <c r="B36" s="96" t="s">
        <v>74</v>
      </c>
      <c r="C36" s="68"/>
      <c r="D36" s="43" t="s">
        <v>194</v>
      </c>
      <c r="E36" s="138"/>
      <c r="F36" s="134"/>
      <c r="G36" s="135">
        <v>396</v>
      </c>
      <c r="H36" s="69"/>
      <c r="I36" s="69"/>
      <c r="J36" s="77"/>
      <c r="K36" s="42"/>
      <c r="L36" s="44"/>
      <c r="M36" s="152">
        <v>180</v>
      </c>
      <c r="N36" s="153">
        <v>216</v>
      </c>
      <c r="O36" s="154"/>
      <c r="P36" s="79"/>
      <c r="Q36" s="42"/>
      <c r="R36" s="44"/>
    </row>
    <row r="37" spans="1:18" ht="19.5" customHeight="1" thickBot="1">
      <c r="A37" s="97" t="s">
        <v>77</v>
      </c>
      <c r="B37" s="98" t="s">
        <v>75</v>
      </c>
      <c r="C37" s="68"/>
      <c r="D37" s="43" t="s">
        <v>191</v>
      </c>
      <c r="E37" s="146"/>
      <c r="F37" s="147"/>
      <c r="G37" s="148">
        <v>216</v>
      </c>
      <c r="H37" s="99"/>
      <c r="I37" s="99"/>
      <c r="J37" s="100"/>
      <c r="K37" s="45"/>
      <c r="L37" s="47"/>
      <c r="M37" s="155"/>
      <c r="N37" s="156"/>
      <c r="O37" s="151">
        <v>216</v>
      </c>
      <c r="P37" s="58"/>
      <c r="Q37" s="151" t="s">
        <v>190</v>
      </c>
      <c r="R37" s="47"/>
    </row>
    <row r="38" spans="1:18" ht="36.75" customHeight="1" thickBot="1">
      <c r="A38" s="101" t="s">
        <v>78</v>
      </c>
      <c r="B38" s="102" t="s">
        <v>153</v>
      </c>
      <c r="C38" s="103"/>
      <c r="D38" s="104" t="s">
        <v>195</v>
      </c>
      <c r="E38" s="91">
        <f aca="true" t="shared" si="10" ref="E38:K38">SUM(E39:E41)</f>
        <v>579</v>
      </c>
      <c r="F38" s="91">
        <f t="shared" si="10"/>
        <v>511</v>
      </c>
      <c r="G38" s="91">
        <f t="shared" si="10"/>
        <v>248</v>
      </c>
      <c r="H38" s="91">
        <f t="shared" si="10"/>
        <v>38</v>
      </c>
      <c r="I38" s="91">
        <f t="shared" si="10"/>
        <v>30</v>
      </c>
      <c r="J38" s="91">
        <f t="shared" si="10"/>
        <v>10</v>
      </c>
      <c r="K38" s="91">
        <f t="shared" si="10"/>
        <v>0</v>
      </c>
      <c r="L38" s="91">
        <f aca="true" t="shared" si="11" ref="L38:R38">SUM(L39:L41)</f>
        <v>0</v>
      </c>
      <c r="M38" s="91">
        <f t="shared" si="11"/>
        <v>0</v>
      </c>
      <c r="N38" s="91">
        <f t="shared" si="11"/>
        <v>0</v>
      </c>
      <c r="O38" s="91">
        <f t="shared" si="11"/>
        <v>0</v>
      </c>
      <c r="P38" s="91">
        <f t="shared" si="11"/>
        <v>90</v>
      </c>
      <c r="Q38" s="91">
        <f t="shared" si="11"/>
        <v>158</v>
      </c>
      <c r="R38" s="91">
        <f t="shared" si="11"/>
        <v>0</v>
      </c>
    </row>
    <row r="39" spans="1:18" ht="36.75" customHeight="1">
      <c r="A39" s="105" t="s">
        <v>79</v>
      </c>
      <c r="B39" s="106" t="s">
        <v>154</v>
      </c>
      <c r="C39" s="68"/>
      <c r="D39" s="43" t="s">
        <v>193</v>
      </c>
      <c r="E39" s="39">
        <v>579</v>
      </c>
      <c r="F39" s="128">
        <f>E39-G39</f>
        <v>511</v>
      </c>
      <c r="G39" s="120">
        <v>68</v>
      </c>
      <c r="H39" s="39">
        <v>38</v>
      </c>
      <c r="I39" s="39">
        <v>30</v>
      </c>
      <c r="J39" s="161">
        <v>10</v>
      </c>
      <c r="K39" s="38"/>
      <c r="L39" s="40"/>
      <c r="M39" s="56"/>
      <c r="N39" s="55"/>
      <c r="O39" s="38"/>
      <c r="P39" s="55">
        <v>18</v>
      </c>
      <c r="Q39" s="38">
        <v>50</v>
      </c>
      <c r="R39" s="40"/>
    </row>
    <row r="40" spans="1:18" ht="23.25" customHeight="1">
      <c r="A40" s="41" t="s">
        <v>80</v>
      </c>
      <c r="B40" s="96" t="s">
        <v>74</v>
      </c>
      <c r="C40" s="68"/>
      <c r="D40" s="43" t="s">
        <v>236</v>
      </c>
      <c r="E40" s="43"/>
      <c r="F40" s="159"/>
      <c r="G40" s="125">
        <v>72</v>
      </c>
      <c r="H40" s="43"/>
      <c r="I40" s="43"/>
      <c r="J40" s="79"/>
      <c r="K40" s="42"/>
      <c r="L40" s="44"/>
      <c r="M40" s="78"/>
      <c r="N40" s="79"/>
      <c r="O40" s="42"/>
      <c r="P40" s="153">
        <v>72</v>
      </c>
      <c r="Q40" s="42"/>
      <c r="R40" s="44"/>
    </row>
    <row r="41" spans="1:18" ht="24.75" customHeight="1" thickBot="1">
      <c r="A41" s="97" t="s">
        <v>81</v>
      </c>
      <c r="B41" s="98" t="s">
        <v>75</v>
      </c>
      <c r="C41" s="68"/>
      <c r="D41" s="43" t="s">
        <v>237</v>
      </c>
      <c r="E41" s="46"/>
      <c r="F41" s="160"/>
      <c r="G41" s="126">
        <v>108</v>
      </c>
      <c r="H41" s="46"/>
      <c r="I41" s="46"/>
      <c r="J41" s="58"/>
      <c r="K41" s="45"/>
      <c r="L41" s="47"/>
      <c r="M41" s="59"/>
      <c r="N41" s="58"/>
      <c r="O41" s="45"/>
      <c r="P41" s="58"/>
      <c r="Q41" s="151">
        <v>108</v>
      </c>
      <c r="R41" s="158" t="s">
        <v>190</v>
      </c>
    </row>
    <row r="42" spans="1:20" ht="66.75" customHeight="1" thickBot="1">
      <c r="A42" s="101" t="s">
        <v>82</v>
      </c>
      <c r="B42" s="102" t="s">
        <v>155</v>
      </c>
      <c r="C42" s="103"/>
      <c r="D42" s="104" t="s">
        <v>196</v>
      </c>
      <c r="E42" s="91">
        <f aca="true" t="shared" si="12" ref="E42:K42">SUM(E43:E45)</f>
        <v>162</v>
      </c>
      <c r="F42" s="91">
        <f t="shared" si="12"/>
        <v>88</v>
      </c>
      <c r="G42" s="91">
        <f t="shared" si="12"/>
        <v>218</v>
      </c>
      <c r="H42" s="91">
        <f t="shared" si="12"/>
        <v>50</v>
      </c>
      <c r="I42" s="91">
        <f t="shared" si="12"/>
        <v>24</v>
      </c>
      <c r="J42" s="91">
        <f t="shared" si="12"/>
        <v>0</v>
      </c>
      <c r="K42" s="91">
        <f t="shared" si="12"/>
        <v>0</v>
      </c>
      <c r="L42" s="91">
        <f aca="true" t="shared" si="13" ref="L42:R42">SUM(L43:L45)</f>
        <v>0</v>
      </c>
      <c r="M42" s="91">
        <f t="shared" si="13"/>
        <v>0</v>
      </c>
      <c r="N42" s="91">
        <f t="shared" si="13"/>
        <v>0</v>
      </c>
      <c r="O42" s="91">
        <f t="shared" si="13"/>
        <v>0</v>
      </c>
      <c r="P42" s="91">
        <f t="shared" si="13"/>
        <v>0</v>
      </c>
      <c r="Q42" s="91">
        <f t="shared" si="13"/>
        <v>218</v>
      </c>
      <c r="R42" s="91">
        <f t="shared" si="13"/>
        <v>0</v>
      </c>
      <c r="T42" s="11"/>
    </row>
    <row r="43" spans="1:18" ht="51" customHeight="1">
      <c r="A43" s="105" t="s">
        <v>83</v>
      </c>
      <c r="B43" s="106" t="s">
        <v>155</v>
      </c>
      <c r="C43" s="68"/>
      <c r="D43" s="43" t="s">
        <v>193</v>
      </c>
      <c r="E43" s="39">
        <v>162</v>
      </c>
      <c r="F43" s="128">
        <f>E43-G43</f>
        <v>88</v>
      </c>
      <c r="G43" s="120">
        <v>74</v>
      </c>
      <c r="H43" s="39">
        <v>50</v>
      </c>
      <c r="I43" s="39">
        <v>24</v>
      </c>
      <c r="J43" s="55"/>
      <c r="K43" s="38"/>
      <c r="L43" s="40"/>
      <c r="M43" s="56"/>
      <c r="N43" s="55"/>
      <c r="O43" s="38"/>
      <c r="P43" s="55"/>
      <c r="Q43" s="38">
        <v>74</v>
      </c>
      <c r="R43" s="40"/>
    </row>
    <row r="44" spans="1:18" ht="21" customHeight="1">
      <c r="A44" s="41" t="s">
        <v>84</v>
      </c>
      <c r="B44" s="96" t="s">
        <v>74</v>
      </c>
      <c r="C44" s="68"/>
      <c r="D44" s="43" t="s">
        <v>191</v>
      </c>
      <c r="E44" s="43"/>
      <c r="F44" s="159"/>
      <c r="G44" s="125">
        <v>144</v>
      </c>
      <c r="H44" s="43"/>
      <c r="I44" s="43"/>
      <c r="J44" s="79"/>
      <c r="K44" s="42"/>
      <c r="L44" s="44"/>
      <c r="M44" s="78"/>
      <c r="N44" s="79"/>
      <c r="O44" s="42"/>
      <c r="P44" s="79"/>
      <c r="Q44" s="154">
        <v>144</v>
      </c>
      <c r="R44" s="44"/>
    </row>
    <row r="45" spans="1:18" ht="21" customHeight="1" thickBot="1">
      <c r="A45" s="97" t="s">
        <v>85</v>
      </c>
      <c r="B45" s="98" t="s">
        <v>75</v>
      </c>
      <c r="C45" s="68"/>
      <c r="D45" s="43" t="s">
        <v>111</v>
      </c>
      <c r="E45" s="46"/>
      <c r="F45" s="160"/>
      <c r="G45" s="126">
        <v>0</v>
      </c>
      <c r="H45" s="46"/>
      <c r="I45" s="46"/>
      <c r="J45" s="58"/>
      <c r="K45" s="45"/>
      <c r="L45" s="47"/>
      <c r="M45" s="59"/>
      <c r="N45" s="58"/>
      <c r="O45" s="45"/>
      <c r="P45" s="58"/>
      <c r="Q45" s="45"/>
      <c r="R45" s="158" t="s">
        <v>190</v>
      </c>
    </row>
    <row r="46" spans="1:21" ht="16.5" thickBot="1">
      <c r="A46" s="107"/>
      <c r="B46" s="108" t="s">
        <v>86</v>
      </c>
      <c r="C46" s="109"/>
      <c r="D46" s="110" t="s">
        <v>240</v>
      </c>
      <c r="E46" s="111">
        <f>E8+E14+E17</f>
        <v>4482</v>
      </c>
      <c r="F46" s="111">
        <f aca="true" t="shared" si="14" ref="F46:K46">F8+F14+F17</f>
        <v>3842</v>
      </c>
      <c r="G46" s="111">
        <f t="shared" si="14"/>
        <v>1576</v>
      </c>
      <c r="H46" s="111">
        <f t="shared" si="14"/>
        <v>336</v>
      </c>
      <c r="I46" s="111">
        <f t="shared" si="14"/>
        <v>294</v>
      </c>
      <c r="J46" s="111">
        <f t="shared" si="14"/>
        <v>20</v>
      </c>
      <c r="K46" s="111">
        <f t="shared" si="14"/>
        <v>76</v>
      </c>
      <c r="L46" s="111">
        <f aca="true" t="shared" si="15" ref="L46:R46">L8+L14+L17</f>
        <v>84</v>
      </c>
      <c r="M46" s="111">
        <f t="shared" si="15"/>
        <v>274</v>
      </c>
      <c r="N46" s="111">
        <f t="shared" si="15"/>
        <v>282</v>
      </c>
      <c r="O46" s="111">
        <f t="shared" si="15"/>
        <v>286</v>
      </c>
      <c r="P46" s="111">
        <f t="shared" si="15"/>
        <v>162</v>
      </c>
      <c r="Q46" s="111">
        <f t="shared" si="15"/>
        <v>380</v>
      </c>
      <c r="R46" s="111">
        <f t="shared" si="15"/>
        <v>32</v>
      </c>
      <c r="T46" s="7"/>
      <c r="U46" s="15"/>
    </row>
    <row r="47" spans="1:22" ht="24" customHeight="1">
      <c r="A47" s="112" t="s">
        <v>87</v>
      </c>
      <c r="B47" s="113" t="s">
        <v>88</v>
      </c>
      <c r="C47" s="114"/>
      <c r="D47" s="115"/>
      <c r="E47" s="39"/>
      <c r="F47" s="39"/>
      <c r="G47" s="39" t="s">
        <v>106</v>
      </c>
      <c r="H47" s="39"/>
      <c r="I47" s="39"/>
      <c r="J47" s="55"/>
      <c r="K47" s="38"/>
      <c r="L47" s="40"/>
      <c r="M47" s="56"/>
      <c r="N47" s="39"/>
      <c r="O47" s="39"/>
      <c r="P47" s="55"/>
      <c r="Q47" s="38"/>
      <c r="R47" s="40" t="s">
        <v>104</v>
      </c>
      <c r="T47" s="14"/>
      <c r="U47" s="14"/>
      <c r="V47">
        <f>58+81</f>
        <v>139</v>
      </c>
    </row>
    <row r="48" spans="1:18" ht="31.5" customHeight="1" thickBot="1">
      <c r="A48" s="116" t="s">
        <v>89</v>
      </c>
      <c r="B48" s="117" t="s">
        <v>90</v>
      </c>
      <c r="C48" s="114"/>
      <c r="D48" s="115"/>
      <c r="E48" s="46"/>
      <c r="F48" s="46"/>
      <c r="G48" s="46" t="s">
        <v>107</v>
      </c>
      <c r="H48" s="46"/>
      <c r="I48" s="46"/>
      <c r="J48" s="58"/>
      <c r="K48" s="118"/>
      <c r="L48" s="119"/>
      <c r="M48" s="59"/>
      <c r="N48" s="46"/>
      <c r="O48" s="46"/>
      <c r="P48" s="58"/>
      <c r="Q48" s="118"/>
      <c r="R48" s="119" t="s">
        <v>105</v>
      </c>
    </row>
    <row r="49" spans="1:18" ht="15.75">
      <c r="A49" s="274" t="s">
        <v>241</v>
      </c>
      <c r="B49" s="275"/>
      <c r="C49" s="276"/>
      <c r="D49" s="276"/>
      <c r="E49" s="275"/>
      <c r="F49" s="277"/>
      <c r="G49" s="283" t="s">
        <v>91</v>
      </c>
      <c r="H49" s="271" t="s">
        <v>92</v>
      </c>
      <c r="I49" s="272"/>
      <c r="J49" s="273"/>
      <c r="K49" s="162">
        <f aca="true" t="shared" si="16" ref="K49:R49">K8+K14+K18+K34+K35+K39+K43</f>
        <v>76</v>
      </c>
      <c r="L49" s="162">
        <f t="shared" si="16"/>
        <v>84</v>
      </c>
      <c r="M49" s="162">
        <f t="shared" si="16"/>
        <v>94</v>
      </c>
      <c r="N49" s="162">
        <f t="shared" si="16"/>
        <v>66</v>
      </c>
      <c r="O49" s="162">
        <f t="shared" si="16"/>
        <v>70</v>
      </c>
      <c r="P49" s="162">
        <f t="shared" si="16"/>
        <v>90</v>
      </c>
      <c r="Q49" s="162">
        <f t="shared" si="16"/>
        <v>128</v>
      </c>
      <c r="R49" s="162">
        <f t="shared" si="16"/>
        <v>32</v>
      </c>
    </row>
    <row r="50" spans="1:21" ht="15.75">
      <c r="A50" s="278"/>
      <c r="B50" s="276"/>
      <c r="C50" s="276"/>
      <c r="D50" s="276"/>
      <c r="E50" s="276"/>
      <c r="F50" s="279"/>
      <c r="G50" s="284"/>
      <c r="H50" s="265" t="s">
        <v>93</v>
      </c>
      <c r="I50" s="266"/>
      <c r="J50" s="267"/>
      <c r="K50" s="78"/>
      <c r="L50" s="44"/>
      <c r="M50" s="42">
        <v>180</v>
      </c>
      <c r="N50" s="44">
        <v>216</v>
      </c>
      <c r="O50" s="42"/>
      <c r="P50" s="44">
        <v>72</v>
      </c>
      <c r="Q50" s="42">
        <v>144</v>
      </c>
      <c r="R50" s="44"/>
      <c r="T50" s="172"/>
      <c r="U50" s="172"/>
    </row>
    <row r="51" spans="1:18" ht="15.75">
      <c r="A51" s="278"/>
      <c r="B51" s="276"/>
      <c r="C51" s="276"/>
      <c r="D51" s="276"/>
      <c r="E51" s="276"/>
      <c r="F51" s="279"/>
      <c r="G51" s="284"/>
      <c r="H51" s="289" t="s">
        <v>94</v>
      </c>
      <c r="I51" s="290"/>
      <c r="J51" s="291"/>
      <c r="K51" s="78"/>
      <c r="L51" s="44"/>
      <c r="M51" s="42"/>
      <c r="N51" s="44"/>
      <c r="O51" s="42">
        <v>216</v>
      </c>
      <c r="P51" s="44">
        <v>0</v>
      </c>
      <c r="Q51" s="42">
        <v>108</v>
      </c>
      <c r="R51" s="44"/>
    </row>
    <row r="52" spans="1:18" ht="15.75">
      <c r="A52" s="278"/>
      <c r="B52" s="276"/>
      <c r="C52" s="276"/>
      <c r="D52" s="276"/>
      <c r="E52" s="276"/>
      <c r="F52" s="279"/>
      <c r="G52" s="284"/>
      <c r="H52" s="265" t="s">
        <v>95</v>
      </c>
      <c r="I52" s="266"/>
      <c r="J52" s="267"/>
      <c r="K52" s="78"/>
      <c r="L52" s="44"/>
      <c r="M52" s="42"/>
      <c r="N52" s="44"/>
      <c r="O52" s="42"/>
      <c r="P52" s="44"/>
      <c r="Q52" s="42"/>
      <c r="R52" s="44">
        <v>144</v>
      </c>
    </row>
    <row r="53" spans="1:19" ht="15.75">
      <c r="A53" s="278"/>
      <c r="B53" s="276"/>
      <c r="C53" s="276"/>
      <c r="D53" s="276"/>
      <c r="E53" s="276"/>
      <c r="F53" s="279"/>
      <c r="G53" s="284"/>
      <c r="H53" s="289" t="s">
        <v>96</v>
      </c>
      <c r="I53" s="290"/>
      <c r="J53" s="291"/>
      <c r="K53" s="163"/>
      <c r="L53" s="164">
        <v>3</v>
      </c>
      <c r="M53" s="169">
        <v>1</v>
      </c>
      <c r="N53" s="164"/>
      <c r="O53" s="169"/>
      <c r="P53" s="164">
        <v>1</v>
      </c>
      <c r="Q53" s="169">
        <v>1</v>
      </c>
      <c r="R53" s="164">
        <v>2</v>
      </c>
      <c r="S53" s="175"/>
    </row>
    <row r="54" spans="1:19" ht="15.75">
      <c r="A54" s="278"/>
      <c r="B54" s="276"/>
      <c r="C54" s="276"/>
      <c r="D54" s="276"/>
      <c r="E54" s="276"/>
      <c r="F54" s="279"/>
      <c r="G54" s="284"/>
      <c r="H54" s="292" t="s">
        <v>97</v>
      </c>
      <c r="I54" s="293"/>
      <c r="J54" s="294"/>
      <c r="K54" s="165"/>
      <c r="L54" s="166">
        <v>5</v>
      </c>
      <c r="M54" s="170">
        <v>2</v>
      </c>
      <c r="N54" s="166">
        <v>3</v>
      </c>
      <c r="O54" s="170"/>
      <c r="P54" s="166">
        <v>2</v>
      </c>
      <c r="Q54" s="170">
        <v>2</v>
      </c>
      <c r="R54" s="166">
        <v>3</v>
      </c>
      <c r="S54" s="175"/>
    </row>
    <row r="55" spans="1:19" ht="16.5" thickBot="1">
      <c r="A55" s="280"/>
      <c r="B55" s="281"/>
      <c r="C55" s="281"/>
      <c r="D55" s="281"/>
      <c r="E55" s="281"/>
      <c r="F55" s="282"/>
      <c r="G55" s="285"/>
      <c r="H55" s="286" t="s">
        <v>98</v>
      </c>
      <c r="I55" s="287"/>
      <c r="J55" s="288"/>
      <c r="K55" s="167"/>
      <c r="L55" s="168">
        <v>0</v>
      </c>
      <c r="M55" s="171">
        <v>1</v>
      </c>
      <c r="N55" s="168">
        <v>2</v>
      </c>
      <c r="O55" s="171">
        <v>1</v>
      </c>
      <c r="P55" s="168">
        <v>2</v>
      </c>
      <c r="Q55" s="171">
        <v>2</v>
      </c>
      <c r="R55" s="168"/>
      <c r="S55" s="175"/>
    </row>
    <row r="57" ht="15">
      <c r="G57">
        <f>6605-6588</f>
        <v>17</v>
      </c>
    </row>
    <row r="59" spans="7:13" ht="15">
      <c r="G59" s="9"/>
      <c r="H59" s="10"/>
      <c r="I59" s="10"/>
      <c r="J59" s="10"/>
      <c r="K59" s="10"/>
      <c r="L59" s="10"/>
      <c r="M59" s="10"/>
    </row>
    <row r="60" spans="7:13" ht="15">
      <c r="G60" s="10"/>
      <c r="H60" s="10"/>
      <c r="I60" s="10"/>
      <c r="J60" s="10"/>
      <c r="K60" s="10"/>
      <c r="L60" s="10"/>
      <c r="M60" s="10"/>
    </row>
    <row r="61" spans="7:13" ht="15">
      <c r="G61" s="10"/>
      <c r="H61" s="10"/>
      <c r="I61" s="10"/>
      <c r="J61" s="10"/>
      <c r="K61" s="10"/>
      <c r="L61" s="10"/>
      <c r="M61" s="10"/>
    </row>
    <row r="62" spans="7:13" ht="15">
      <c r="G62" s="10"/>
      <c r="H62" s="10"/>
      <c r="I62" s="10"/>
      <c r="J62" s="10"/>
      <c r="K62" s="10"/>
      <c r="L62" s="12"/>
      <c r="M62" s="10"/>
    </row>
    <row r="63" spans="7:13" ht="15">
      <c r="G63" s="10"/>
      <c r="H63" s="10"/>
      <c r="I63" s="10"/>
      <c r="J63" s="10"/>
      <c r="K63" s="10"/>
      <c r="L63" s="10"/>
      <c r="M63" s="10"/>
    </row>
    <row r="64" spans="7:13" ht="15">
      <c r="G64" s="10"/>
      <c r="H64" s="10"/>
      <c r="I64" s="10"/>
      <c r="J64" s="10"/>
      <c r="K64" s="10"/>
      <c r="L64" s="10"/>
      <c r="M64" s="10"/>
    </row>
    <row r="65" spans="7:13" ht="15">
      <c r="G65" s="10"/>
      <c r="H65" s="10"/>
      <c r="I65" s="10"/>
      <c r="J65" s="10"/>
      <c r="K65" s="10"/>
      <c r="L65" s="10"/>
      <c r="M65" s="10"/>
    </row>
    <row r="66" spans="7:13" ht="15">
      <c r="G66" s="10"/>
      <c r="H66" s="10"/>
      <c r="I66" s="10"/>
      <c r="J66" s="10"/>
      <c r="K66" s="10"/>
      <c r="L66" s="10"/>
      <c r="M66" s="10"/>
    </row>
    <row r="67" spans="7:13" ht="15">
      <c r="G67" s="10"/>
      <c r="H67" s="10"/>
      <c r="I67" s="10"/>
      <c r="J67" s="10"/>
      <c r="K67" s="10"/>
      <c r="L67" s="10"/>
      <c r="M67" s="10"/>
    </row>
    <row r="68" spans="7:13" ht="15">
      <c r="G68" s="10"/>
      <c r="H68" s="10"/>
      <c r="I68" s="10"/>
      <c r="J68" s="10"/>
      <c r="K68" s="10"/>
      <c r="L68" s="10"/>
      <c r="M68" s="10"/>
    </row>
    <row r="69" spans="7:13" ht="15">
      <c r="G69" s="10"/>
      <c r="H69" s="10"/>
      <c r="I69" s="10"/>
      <c r="J69" s="10"/>
      <c r="K69" s="10"/>
      <c r="L69" s="10"/>
      <c r="M69" s="10"/>
    </row>
    <row r="70" spans="7:13" ht="15">
      <c r="G70" s="10"/>
      <c r="H70" s="10"/>
      <c r="I70" s="10"/>
      <c r="J70" s="10"/>
      <c r="K70" s="10"/>
      <c r="L70" s="10"/>
      <c r="M70" s="10"/>
    </row>
    <row r="71" spans="7:13" ht="15">
      <c r="G71" s="10"/>
      <c r="H71" s="10"/>
      <c r="I71" s="10"/>
      <c r="J71" s="10"/>
      <c r="K71" s="10"/>
      <c r="L71" s="10"/>
      <c r="M71" s="10"/>
    </row>
    <row r="72" spans="7:13" ht="15">
      <c r="G72" s="10"/>
      <c r="H72" s="10"/>
      <c r="I72" s="10"/>
      <c r="J72" s="10"/>
      <c r="K72" s="10"/>
      <c r="L72" s="10"/>
      <c r="M72" s="10"/>
    </row>
    <row r="73" spans="7:13" ht="15">
      <c r="G73" s="10"/>
      <c r="H73" s="10"/>
      <c r="I73" s="10"/>
      <c r="J73" s="10"/>
      <c r="K73" s="10"/>
      <c r="L73" s="10"/>
      <c r="M73" s="10"/>
    </row>
    <row r="74" spans="7:13" ht="15">
      <c r="G74" s="10"/>
      <c r="H74" s="10"/>
      <c r="I74" s="10"/>
      <c r="J74" s="10"/>
      <c r="K74" s="10"/>
      <c r="L74" s="10"/>
      <c r="M74" s="10"/>
    </row>
    <row r="75" spans="7:13" ht="15">
      <c r="G75" s="10"/>
      <c r="H75" s="10"/>
      <c r="I75" s="10"/>
      <c r="J75" s="10"/>
      <c r="K75" s="10"/>
      <c r="L75" s="10"/>
      <c r="M75" s="10"/>
    </row>
  </sheetData>
  <sheetProtection/>
  <mergeCells count="25">
    <mergeCell ref="C4:C7"/>
    <mergeCell ref="A2:Q2"/>
    <mergeCell ref="A4:A7"/>
    <mergeCell ref="B4:B7"/>
    <mergeCell ref="D4:D7"/>
    <mergeCell ref="E4:J4"/>
    <mergeCell ref="E5:E7"/>
    <mergeCell ref="F5:F7"/>
    <mergeCell ref="G6:G7"/>
    <mergeCell ref="G5:J5"/>
    <mergeCell ref="A49:F55"/>
    <mergeCell ref="G49:G55"/>
    <mergeCell ref="H55:J55"/>
    <mergeCell ref="H52:J52"/>
    <mergeCell ref="H53:J53"/>
    <mergeCell ref="H54:J54"/>
    <mergeCell ref="H51:J51"/>
    <mergeCell ref="K4:R4"/>
    <mergeCell ref="K5:L5"/>
    <mergeCell ref="H50:J50"/>
    <mergeCell ref="H6:J6"/>
    <mergeCell ref="H49:J49"/>
    <mergeCell ref="Q5:R5"/>
    <mergeCell ref="O5:P5"/>
    <mergeCell ref="M5:N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A17"/>
  <sheetViews>
    <sheetView tabSelected="1" zoomScalePageLayoutView="0" workbookViewId="0" topLeftCell="A1">
      <selection activeCell="AO14" sqref="AO14"/>
    </sheetView>
  </sheetViews>
  <sheetFormatPr defaultColWidth="9.140625" defaultRowHeight="15"/>
  <cols>
    <col min="1" max="1" width="3.28125" style="0" customWidth="1"/>
    <col min="2" max="2" width="2.57421875" style="0" customWidth="1"/>
    <col min="3" max="3" width="2.7109375" style="0" customWidth="1"/>
    <col min="4" max="4" width="2.28125" style="0" customWidth="1"/>
    <col min="5" max="5" width="2.57421875" style="0" customWidth="1"/>
    <col min="6" max="6" width="2.28125" style="0" customWidth="1"/>
    <col min="7" max="8" width="2.421875" style="0" customWidth="1"/>
    <col min="9" max="9" width="2.7109375" style="0" customWidth="1"/>
    <col min="10" max="10" width="2.28125" style="0" customWidth="1"/>
    <col min="11" max="11" width="2.140625" style="0" customWidth="1"/>
    <col min="12" max="12" width="2.7109375" style="0" customWidth="1"/>
    <col min="13" max="13" width="2.421875" style="0" customWidth="1"/>
    <col min="14" max="14" width="2.140625" style="0" customWidth="1"/>
    <col min="15" max="16" width="2.421875" style="0" customWidth="1"/>
    <col min="17" max="17" width="2.28125" style="0" customWidth="1"/>
    <col min="18" max="18" width="2.421875" style="0" customWidth="1"/>
    <col min="19" max="19" width="2.140625" style="0" customWidth="1"/>
    <col min="20" max="20" width="2.00390625" style="0" customWidth="1"/>
    <col min="21" max="21" width="2.28125" style="0" customWidth="1"/>
    <col min="22" max="22" width="2.421875" style="0" customWidth="1"/>
    <col min="23" max="23" width="2.7109375" style="0" customWidth="1"/>
    <col min="24" max="24" width="2.57421875" style="0" customWidth="1"/>
    <col min="25" max="25" width="2.421875" style="0" customWidth="1"/>
    <col min="26" max="26" width="2.57421875" style="0" customWidth="1"/>
    <col min="27" max="27" width="2.421875" style="0" customWidth="1"/>
    <col min="28" max="28" width="2.8515625" style="0" customWidth="1"/>
    <col min="29" max="29" width="2.421875" style="0" customWidth="1"/>
    <col min="30" max="31" width="2.7109375" style="0" customWidth="1"/>
    <col min="32" max="32" width="2.57421875" style="0" customWidth="1"/>
    <col min="33" max="34" width="2.8515625" style="0" customWidth="1"/>
    <col min="35" max="35" width="2.57421875" style="0" customWidth="1"/>
    <col min="36" max="37" width="2.421875" style="0" customWidth="1"/>
    <col min="38" max="38" width="2.28125" style="0" customWidth="1"/>
    <col min="39" max="40" width="2.57421875" style="0" customWidth="1"/>
    <col min="41" max="41" width="2.28125" style="0" customWidth="1"/>
    <col min="42" max="42" width="2.57421875" style="0" customWidth="1"/>
    <col min="43" max="43" width="2.421875" style="0" customWidth="1"/>
    <col min="44" max="44" width="2.28125" style="0" customWidth="1"/>
    <col min="45" max="46" width="2.57421875" style="0" customWidth="1"/>
    <col min="47" max="47" width="2.421875" style="0" customWidth="1"/>
    <col min="48" max="48" width="2.140625" style="0" customWidth="1"/>
    <col min="49" max="49" width="2.28125" style="0" customWidth="1"/>
    <col min="50" max="51" width="2.140625" style="0" customWidth="1"/>
    <col min="52" max="53" width="2.57421875" style="0" customWidth="1"/>
  </cols>
  <sheetData>
    <row r="2" spans="1:53" ht="41.25">
      <c r="A2" s="176" t="s">
        <v>199</v>
      </c>
      <c r="B2" s="321" t="s">
        <v>200</v>
      </c>
      <c r="C2" s="322"/>
      <c r="D2" s="322"/>
      <c r="E2" s="323"/>
      <c r="F2" s="321" t="s">
        <v>201</v>
      </c>
      <c r="G2" s="322"/>
      <c r="H2" s="322"/>
      <c r="I2" s="323"/>
      <c r="J2" s="321" t="s">
        <v>202</v>
      </c>
      <c r="K2" s="322"/>
      <c r="L2" s="322"/>
      <c r="M2" s="323"/>
      <c r="N2" s="321" t="s">
        <v>203</v>
      </c>
      <c r="O2" s="322"/>
      <c r="P2" s="322"/>
      <c r="Q2" s="322"/>
      <c r="R2" s="323"/>
      <c r="S2" s="321" t="s">
        <v>204</v>
      </c>
      <c r="T2" s="322"/>
      <c r="U2" s="322"/>
      <c r="V2" s="322"/>
      <c r="W2" s="321" t="s">
        <v>205</v>
      </c>
      <c r="X2" s="322"/>
      <c r="Y2" s="322"/>
      <c r="Z2" s="323"/>
      <c r="AA2" s="321" t="s">
        <v>206</v>
      </c>
      <c r="AB2" s="322"/>
      <c r="AC2" s="322"/>
      <c r="AD2" s="322"/>
      <c r="AE2" s="323"/>
      <c r="AF2" s="321" t="s">
        <v>207</v>
      </c>
      <c r="AG2" s="322"/>
      <c r="AH2" s="322"/>
      <c r="AI2" s="322"/>
      <c r="AJ2" s="323"/>
      <c r="AK2" s="321" t="s">
        <v>208</v>
      </c>
      <c r="AL2" s="322"/>
      <c r="AM2" s="322"/>
      <c r="AN2" s="322"/>
      <c r="AO2" s="321" t="s">
        <v>209</v>
      </c>
      <c r="AP2" s="322"/>
      <c r="AQ2" s="322"/>
      <c r="AR2" s="322"/>
      <c r="AS2" s="324" t="s">
        <v>210</v>
      </c>
      <c r="AT2" s="324"/>
      <c r="AU2" s="324"/>
      <c r="AV2" s="324"/>
      <c r="AW2" s="324" t="s">
        <v>211</v>
      </c>
      <c r="AX2" s="324"/>
      <c r="AY2" s="324"/>
      <c r="AZ2" s="324"/>
      <c r="BA2" s="324"/>
    </row>
    <row r="3" spans="1:53" ht="41.25" customHeight="1">
      <c r="A3" s="177" t="s">
        <v>4</v>
      </c>
      <c r="B3" s="178" t="s">
        <v>244</v>
      </c>
      <c r="C3" s="178" t="s">
        <v>245</v>
      </c>
      <c r="D3" s="178" t="s">
        <v>242</v>
      </c>
      <c r="E3" s="178" t="s">
        <v>243</v>
      </c>
      <c r="F3" s="178" t="s">
        <v>246</v>
      </c>
      <c r="G3" s="178" t="s">
        <v>247</v>
      </c>
      <c r="H3" s="178" t="s">
        <v>248</v>
      </c>
      <c r="I3" s="178" t="s">
        <v>249</v>
      </c>
      <c r="J3" s="178" t="s">
        <v>250</v>
      </c>
      <c r="K3" s="178" t="s">
        <v>251</v>
      </c>
      <c r="L3" s="178" t="s">
        <v>252</v>
      </c>
      <c r="M3" s="178" t="s">
        <v>253</v>
      </c>
      <c r="N3" s="178" t="s">
        <v>254</v>
      </c>
      <c r="O3" s="178" t="s">
        <v>244</v>
      </c>
      <c r="P3" s="178" t="s">
        <v>245</v>
      </c>
      <c r="Q3" s="178" t="s">
        <v>227</v>
      </c>
      <c r="R3" s="178" t="s">
        <v>243</v>
      </c>
      <c r="S3" s="179"/>
      <c r="T3" s="179"/>
      <c r="U3" s="179" t="s">
        <v>255</v>
      </c>
      <c r="V3" s="179" t="s">
        <v>256</v>
      </c>
      <c r="W3" s="179" t="s">
        <v>257</v>
      </c>
      <c r="X3" s="179" t="s">
        <v>258</v>
      </c>
      <c r="Y3" s="179" t="s">
        <v>259</v>
      </c>
      <c r="Z3" s="179" t="s">
        <v>260</v>
      </c>
      <c r="AA3" s="179" t="s">
        <v>261</v>
      </c>
      <c r="AB3" s="179" t="s">
        <v>258</v>
      </c>
      <c r="AC3" s="179" t="s">
        <v>259</v>
      </c>
      <c r="AD3" s="179" t="s">
        <v>260</v>
      </c>
      <c r="AE3" s="179" t="s">
        <v>262</v>
      </c>
      <c r="AF3" s="179" t="s">
        <v>263</v>
      </c>
      <c r="AG3" s="180" t="s">
        <v>247</v>
      </c>
      <c r="AH3" s="180" t="s">
        <v>248</v>
      </c>
      <c r="AI3" s="180" t="s">
        <v>249</v>
      </c>
      <c r="AJ3" s="180" t="s">
        <v>264</v>
      </c>
      <c r="AK3" s="180" t="s">
        <v>265</v>
      </c>
      <c r="AL3" s="180" t="s">
        <v>266</v>
      </c>
      <c r="AM3" s="180" t="s">
        <v>267</v>
      </c>
      <c r="AN3" s="180" t="s">
        <v>268</v>
      </c>
      <c r="AO3" s="180" t="s">
        <v>244</v>
      </c>
      <c r="AP3" s="180" t="s">
        <v>245</v>
      </c>
      <c r="AQ3" s="180" t="s">
        <v>242</v>
      </c>
      <c r="AR3" s="181" t="s">
        <v>243</v>
      </c>
      <c r="AS3" s="182"/>
      <c r="AT3" s="182"/>
      <c r="AU3" s="182"/>
      <c r="AV3" s="182"/>
      <c r="AW3" s="182"/>
      <c r="AX3" s="182"/>
      <c r="AY3" s="182"/>
      <c r="AZ3" s="183"/>
      <c r="BA3" s="183"/>
    </row>
    <row r="4" spans="1:53" ht="18" customHeight="1">
      <c r="A4" s="184">
        <v>1</v>
      </c>
      <c r="B4" s="185"/>
      <c r="C4" s="185"/>
      <c r="D4" s="185"/>
      <c r="E4" s="185"/>
      <c r="F4" s="185"/>
      <c r="G4" s="185"/>
      <c r="H4" s="186"/>
      <c r="I4" s="186"/>
      <c r="J4" s="186"/>
      <c r="K4" s="187"/>
      <c r="L4" s="187"/>
      <c r="M4" s="228"/>
      <c r="N4" s="229"/>
      <c r="O4" s="230" t="s">
        <v>212</v>
      </c>
      <c r="P4" s="230" t="s">
        <v>212</v>
      </c>
      <c r="Q4" s="187"/>
      <c r="R4" s="187"/>
      <c r="S4" s="188" t="s">
        <v>213</v>
      </c>
      <c r="T4" s="188" t="s">
        <v>213</v>
      </c>
      <c r="U4" s="186"/>
      <c r="V4" s="189"/>
      <c r="W4" s="189"/>
      <c r="X4" s="189"/>
      <c r="Y4" s="189"/>
      <c r="Z4" s="189"/>
      <c r="AA4" s="189"/>
      <c r="AB4" s="190"/>
      <c r="AC4" s="190"/>
      <c r="AD4" s="190"/>
      <c r="AE4" s="191"/>
      <c r="AF4" s="191"/>
      <c r="AG4" s="227" t="s">
        <v>212</v>
      </c>
      <c r="AH4" s="227" t="s">
        <v>212</v>
      </c>
      <c r="AI4" s="193" t="s">
        <v>212</v>
      </c>
      <c r="AJ4" s="192"/>
      <c r="AK4" s="192"/>
      <c r="AL4" s="192"/>
      <c r="AM4" s="192"/>
      <c r="AN4" s="185"/>
      <c r="AO4" s="185"/>
      <c r="AP4" s="185"/>
      <c r="AQ4" s="185"/>
      <c r="AR4" s="185"/>
      <c r="AS4" s="194" t="s">
        <v>213</v>
      </c>
      <c r="AT4" s="194" t="s">
        <v>213</v>
      </c>
      <c r="AU4" s="194" t="s">
        <v>213</v>
      </c>
      <c r="AV4" s="194" t="s">
        <v>213</v>
      </c>
      <c r="AW4" s="194" t="s">
        <v>213</v>
      </c>
      <c r="AX4" s="194" t="s">
        <v>213</v>
      </c>
      <c r="AY4" s="194" t="s">
        <v>213</v>
      </c>
      <c r="AZ4" s="194" t="s">
        <v>213</v>
      </c>
      <c r="BA4" s="195" t="s">
        <v>213</v>
      </c>
    </row>
    <row r="5" spans="1:53" ht="15">
      <c r="A5" s="184">
        <v>2</v>
      </c>
      <c r="B5" s="185"/>
      <c r="C5" s="192"/>
      <c r="D5" s="192"/>
      <c r="E5" s="192"/>
      <c r="F5" s="196"/>
      <c r="G5" s="197" t="s">
        <v>212</v>
      </c>
      <c r="H5" s="193" t="s">
        <v>212</v>
      </c>
      <c r="I5" s="192"/>
      <c r="J5" s="215"/>
      <c r="K5" s="216" t="s">
        <v>214</v>
      </c>
      <c r="L5" s="216" t="s">
        <v>214</v>
      </c>
      <c r="M5" s="216" t="s">
        <v>214</v>
      </c>
      <c r="N5" s="216" t="s">
        <v>214</v>
      </c>
      <c r="O5" s="216" t="s">
        <v>214</v>
      </c>
      <c r="P5" s="199"/>
      <c r="Q5" s="199"/>
      <c r="R5" s="200"/>
      <c r="S5" s="188" t="s">
        <v>213</v>
      </c>
      <c r="T5" s="188" t="s">
        <v>213</v>
      </c>
      <c r="U5" s="186"/>
      <c r="V5" s="192"/>
      <c r="W5" s="192"/>
      <c r="X5" s="192"/>
      <c r="Y5" s="193" t="s">
        <v>212</v>
      </c>
      <c r="Z5" s="193" t="s">
        <v>212</v>
      </c>
      <c r="AA5" s="192"/>
      <c r="AB5" s="216" t="s">
        <v>214</v>
      </c>
      <c r="AC5" s="216" t="s">
        <v>214</v>
      </c>
      <c r="AD5" s="216" t="s">
        <v>214</v>
      </c>
      <c r="AE5" s="216" t="s">
        <v>214</v>
      </c>
      <c r="AF5" s="216" t="s">
        <v>214</v>
      </c>
      <c r="AG5" s="216" t="s">
        <v>214</v>
      </c>
      <c r="AH5" s="201"/>
      <c r="AI5" s="201"/>
      <c r="AJ5" s="201"/>
      <c r="AK5" s="201"/>
      <c r="AL5" s="201"/>
      <c r="AM5" s="201"/>
      <c r="AN5" s="202"/>
      <c r="AO5" s="185"/>
      <c r="AP5" s="185"/>
      <c r="AQ5" s="185"/>
      <c r="AR5" s="185"/>
      <c r="AS5" s="194" t="s">
        <v>213</v>
      </c>
      <c r="AT5" s="194" t="s">
        <v>213</v>
      </c>
      <c r="AU5" s="194" t="s">
        <v>213</v>
      </c>
      <c r="AV5" s="194" t="s">
        <v>213</v>
      </c>
      <c r="AW5" s="194" t="s">
        <v>213</v>
      </c>
      <c r="AX5" s="194" t="s">
        <v>213</v>
      </c>
      <c r="AY5" s="194" t="s">
        <v>213</v>
      </c>
      <c r="AZ5" s="194" t="s">
        <v>213</v>
      </c>
      <c r="BA5" s="195"/>
    </row>
    <row r="6" spans="1:53" ht="15">
      <c r="A6" s="184">
        <v>3</v>
      </c>
      <c r="B6" s="185"/>
      <c r="C6" s="192"/>
      <c r="D6" s="192"/>
      <c r="E6" s="192"/>
      <c r="F6" s="192"/>
      <c r="G6" s="192"/>
      <c r="H6" s="192"/>
      <c r="I6" s="192"/>
      <c r="J6" s="215"/>
      <c r="K6" s="200"/>
      <c r="L6" s="203" t="s">
        <v>212</v>
      </c>
      <c r="M6" s="203" t="s">
        <v>212</v>
      </c>
      <c r="N6" s="231"/>
      <c r="O6" s="231"/>
      <c r="P6" s="216" t="s">
        <v>215</v>
      </c>
      <c r="Q6" s="216" t="s">
        <v>215</v>
      </c>
      <c r="R6" s="216" t="s">
        <v>215</v>
      </c>
      <c r="S6" s="195" t="s">
        <v>213</v>
      </c>
      <c r="T6" s="188" t="s">
        <v>213</v>
      </c>
      <c r="U6" s="232" t="s">
        <v>215</v>
      </c>
      <c r="V6" s="198" t="s">
        <v>215</v>
      </c>
      <c r="W6" s="235" t="s">
        <v>215</v>
      </c>
      <c r="X6" s="192"/>
      <c r="Y6" s="192"/>
      <c r="Z6" s="192"/>
      <c r="AA6" s="192"/>
      <c r="AB6" s="192"/>
      <c r="AC6" s="192"/>
      <c r="AD6" s="192"/>
      <c r="AE6" s="201"/>
      <c r="AF6" s="201"/>
      <c r="AG6" s="204" t="s">
        <v>228</v>
      </c>
      <c r="AH6" s="204" t="s">
        <v>228</v>
      </c>
      <c r="AI6" s="201"/>
      <c r="AJ6" s="205" t="s">
        <v>214</v>
      </c>
      <c r="AK6" s="205" t="s">
        <v>214</v>
      </c>
      <c r="AL6" s="233"/>
      <c r="AM6" s="233"/>
      <c r="AN6" s="233"/>
      <c r="AO6" s="234"/>
      <c r="AP6" s="185"/>
      <c r="AQ6" s="185"/>
      <c r="AR6" s="185"/>
      <c r="AS6" s="194" t="s">
        <v>213</v>
      </c>
      <c r="AT6" s="194" t="s">
        <v>213</v>
      </c>
      <c r="AU6" s="194" t="s">
        <v>213</v>
      </c>
      <c r="AV6" s="194" t="s">
        <v>213</v>
      </c>
      <c r="AW6" s="194" t="s">
        <v>213</v>
      </c>
      <c r="AX6" s="194" t="s">
        <v>213</v>
      </c>
      <c r="AY6" s="194" t="s">
        <v>213</v>
      </c>
      <c r="AZ6" s="194" t="s">
        <v>213</v>
      </c>
      <c r="BA6" s="195" t="s">
        <v>213</v>
      </c>
    </row>
    <row r="7" spans="1:53" ht="15">
      <c r="A7" s="184">
        <v>4</v>
      </c>
      <c r="B7" s="206"/>
      <c r="C7" s="200"/>
      <c r="D7" s="200"/>
      <c r="E7" s="193" t="s">
        <v>228</v>
      </c>
      <c r="F7" s="193" t="s">
        <v>228</v>
      </c>
      <c r="G7" s="193" t="s">
        <v>228</v>
      </c>
      <c r="H7" s="200"/>
      <c r="I7" s="198" t="s">
        <v>214</v>
      </c>
      <c r="J7" s="198" t="s">
        <v>214</v>
      </c>
      <c r="K7" s="216" t="s">
        <v>214</v>
      </c>
      <c r="L7" s="216" t="s">
        <v>214</v>
      </c>
      <c r="M7" s="192"/>
      <c r="N7" s="192"/>
      <c r="O7" s="192"/>
      <c r="P7" s="192"/>
      <c r="Q7" s="192"/>
      <c r="R7" s="192"/>
      <c r="S7" s="188" t="s">
        <v>213</v>
      </c>
      <c r="T7" s="188" t="s">
        <v>213</v>
      </c>
      <c r="U7" s="186"/>
      <c r="V7" s="192"/>
      <c r="W7" s="198" t="s">
        <v>215</v>
      </c>
      <c r="X7" s="198" t="s">
        <v>215</v>
      </c>
      <c r="Y7" s="198" t="s">
        <v>215</v>
      </c>
      <c r="Z7" s="201"/>
      <c r="AA7" s="201"/>
      <c r="AB7" s="201"/>
      <c r="AC7" s="201"/>
      <c r="AD7" s="201"/>
      <c r="AE7" s="192"/>
      <c r="AF7" s="207" t="s">
        <v>228</v>
      </c>
      <c r="AG7" s="208" t="s">
        <v>228</v>
      </c>
      <c r="AH7" s="209"/>
      <c r="AI7" s="186"/>
      <c r="AJ7" s="210" t="s">
        <v>216</v>
      </c>
      <c r="AK7" s="210" t="s">
        <v>216</v>
      </c>
      <c r="AL7" s="211" t="s">
        <v>217</v>
      </c>
      <c r="AM7" s="211" t="s">
        <v>217</v>
      </c>
      <c r="AN7" s="212" t="s">
        <v>218</v>
      </c>
      <c r="AO7" s="213" t="s">
        <v>219</v>
      </c>
      <c r="AP7" s="236" t="s">
        <v>220</v>
      </c>
      <c r="AQ7" s="214" t="s">
        <v>220</v>
      </c>
      <c r="AR7" s="192"/>
      <c r="AS7" s="194" t="s">
        <v>213</v>
      </c>
      <c r="AT7" s="194" t="s">
        <v>213</v>
      </c>
      <c r="AU7" s="194" t="s">
        <v>213</v>
      </c>
      <c r="AV7" s="194" t="s">
        <v>213</v>
      </c>
      <c r="AW7" s="194" t="s">
        <v>213</v>
      </c>
      <c r="AX7" s="194" t="s">
        <v>213</v>
      </c>
      <c r="AY7" s="194" t="s">
        <v>213</v>
      </c>
      <c r="AZ7" s="194" t="s">
        <v>213</v>
      </c>
      <c r="BA7" s="195" t="s">
        <v>213</v>
      </c>
    </row>
    <row r="9" spans="3:32" ht="15">
      <c r="C9" s="217" t="s">
        <v>212</v>
      </c>
      <c r="D9" s="218"/>
      <c r="E9" s="218" t="s">
        <v>221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9" t="s">
        <v>218</v>
      </c>
      <c r="U9" s="220"/>
      <c r="V9" s="220" t="s">
        <v>222</v>
      </c>
      <c r="W9" s="220"/>
      <c r="X9" s="220"/>
      <c r="Y9" s="220"/>
      <c r="Z9" s="220"/>
      <c r="AA9" s="220"/>
      <c r="AB9" s="220"/>
      <c r="AC9" s="220"/>
      <c r="AD9" s="220"/>
      <c r="AE9" s="220"/>
      <c r="AF9" s="220"/>
    </row>
    <row r="11" spans="3:28" ht="15">
      <c r="C11" s="221" t="s">
        <v>213</v>
      </c>
      <c r="D11" s="218"/>
      <c r="E11" s="218" t="s">
        <v>9</v>
      </c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T11" s="222" t="s">
        <v>216</v>
      </c>
      <c r="U11" s="220"/>
      <c r="V11" s="220" t="s">
        <v>223</v>
      </c>
      <c r="W11" s="220"/>
      <c r="X11" s="220"/>
      <c r="Y11" s="220"/>
      <c r="Z11" s="220"/>
      <c r="AA11" s="220"/>
      <c r="AB11" s="220"/>
    </row>
    <row r="12" spans="3:15" ht="15"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</row>
    <row r="13" spans="3:30" ht="15">
      <c r="C13" s="223" t="s">
        <v>215</v>
      </c>
      <c r="D13" s="218"/>
      <c r="E13" s="218" t="s">
        <v>11</v>
      </c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T13" s="224" t="s">
        <v>220</v>
      </c>
      <c r="U13" s="220"/>
      <c r="V13" s="220" t="s">
        <v>224</v>
      </c>
      <c r="W13" s="220"/>
      <c r="X13" s="220"/>
      <c r="Y13" s="220"/>
      <c r="Z13" s="220"/>
      <c r="AA13" s="220"/>
      <c r="AB13" s="220"/>
      <c r="AC13" s="220"/>
      <c r="AD13" s="220"/>
    </row>
    <row r="14" spans="3:15" ht="15"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</row>
    <row r="15" spans="3:30" ht="15">
      <c r="C15" s="225"/>
      <c r="D15" s="226"/>
      <c r="E15" s="218" t="s">
        <v>225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</row>
    <row r="17" spans="3:10" ht="15">
      <c r="C17" s="223" t="s">
        <v>214</v>
      </c>
      <c r="D17" s="218"/>
      <c r="E17" s="218" t="s">
        <v>226</v>
      </c>
      <c r="F17" s="218"/>
      <c r="G17" s="218"/>
      <c r="H17" s="218"/>
      <c r="I17" s="218"/>
      <c r="J17" s="218"/>
    </row>
  </sheetData>
  <sheetProtection/>
  <mergeCells count="12">
    <mergeCell ref="AA2:AE2"/>
    <mergeCell ref="AF2:AJ2"/>
    <mergeCell ref="AK2:AN2"/>
    <mergeCell ref="AO2:AR2"/>
    <mergeCell ref="AS2:AV2"/>
    <mergeCell ref="AW2:BA2"/>
    <mergeCell ref="B2:E2"/>
    <mergeCell ref="F2:I2"/>
    <mergeCell ref="J2:M2"/>
    <mergeCell ref="N2:R2"/>
    <mergeCell ref="S2:V2"/>
    <mergeCell ref="W2:Z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2015-08-28T08:29:53Z</cp:lastPrinted>
  <dcterms:created xsi:type="dcterms:W3CDTF">2006-09-28T05:33:49Z</dcterms:created>
  <dcterms:modified xsi:type="dcterms:W3CDTF">2020-07-31T05:56:28Z</dcterms:modified>
  <cp:category/>
  <cp:version/>
  <cp:contentType/>
  <cp:contentStatus/>
</cp:coreProperties>
</file>