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2"/>
  </bookViews>
  <sheets>
    <sheet name="титул" sheetId="1" r:id="rId1"/>
    <sheet name="сводная" sheetId="2" r:id="rId2"/>
    <sheet name=" План УП" sheetId="3" r:id="rId3"/>
    <sheet name="вариатив" sheetId="4" r:id="rId4"/>
    <sheet name="промежут аттестация" sheetId="5" r:id="rId5"/>
    <sheet name="кабинеты" sheetId="6" r:id="rId6"/>
    <sheet name="календ график" sheetId="7" r:id="rId7"/>
  </sheets>
  <definedNames/>
  <calcPr fullCalcOnLoad="1"/>
</workbook>
</file>

<file path=xl/sharedStrings.xml><?xml version="1.0" encoding="utf-8"?>
<sst xmlns="http://schemas.openxmlformats.org/spreadsheetml/2006/main" count="702" uniqueCount="382">
  <si>
    <t>УЧЕБНЫЙ  ПЛАН</t>
  </si>
  <si>
    <t>образовательной программы подготовки специалистов среднего звена</t>
  </si>
  <si>
    <t>Государственное бюджетное профессиональное образовательное учреждение Иркутской области                                                                                  "Иркутский техникум транспорта и строительства"</t>
  </si>
  <si>
    <t>по специальности среднего профессионального образования</t>
  </si>
  <si>
    <t>23.02.06  Техническая эксплуатация подвижного состава железных дорог</t>
  </si>
  <si>
    <t>базовая подготовка</t>
  </si>
  <si>
    <r>
      <rPr>
        <u val="single"/>
        <sz val="14"/>
        <color indexed="8"/>
        <rFont val="Times New Roman"/>
        <family val="1"/>
      </rPr>
      <t>Квалификация</t>
    </r>
    <r>
      <rPr>
        <sz val="14"/>
        <color indexed="8"/>
        <rFont val="Times New Roman"/>
        <family val="1"/>
      </rPr>
      <t>: техник</t>
    </r>
  </si>
  <si>
    <r>
      <rPr>
        <u val="single"/>
        <sz val="14"/>
        <color indexed="8"/>
        <rFont val="Times New Roman"/>
        <family val="1"/>
      </rPr>
      <t xml:space="preserve">Форма обучения </t>
    </r>
    <r>
      <rPr>
        <sz val="14"/>
        <color indexed="8"/>
        <rFont val="Times New Roman"/>
        <family val="1"/>
      </rPr>
      <t>- очная</t>
    </r>
  </si>
  <si>
    <t>Уровень образования: основное общее образование</t>
  </si>
  <si>
    <r>
      <rPr>
        <u val="single"/>
        <sz val="14"/>
        <color indexed="8"/>
        <rFont val="Times New Roman"/>
        <family val="1"/>
      </rPr>
      <t>Профиль получаемого профессионального образования:</t>
    </r>
    <r>
      <rPr>
        <sz val="14"/>
        <color indexed="8"/>
        <rFont val="Times New Roman"/>
        <family val="1"/>
      </rPr>
      <t xml:space="preserve"> технический</t>
    </r>
  </si>
  <si>
    <t>Образовательная программа среднего профессионального образования подготовки специалистов среднего звена (далее - ОП СПО ППСЗ) 23.02.06 Техническая эксплуатация подвижного состава железных дорог</t>
  </si>
  <si>
    <t>Срок получения ОП СПО ППСЗ – 3 года 10 месяцев на базе основного общего образования.</t>
  </si>
  <si>
    <t>курсы</t>
  </si>
  <si>
    <t>обучение по дисциплинам и междисциплинарным курсам</t>
  </si>
  <si>
    <t>учебная              практика</t>
  </si>
  <si>
    <t>производственная практика по профилю специальности</t>
  </si>
  <si>
    <t>промежуточная аттестация</t>
  </si>
  <si>
    <t>государственная итоговая аттестация</t>
  </si>
  <si>
    <t>Преддипломная практика</t>
  </si>
  <si>
    <t>каникулы</t>
  </si>
  <si>
    <t>всего (по курсам)</t>
  </si>
  <si>
    <t>1 курс</t>
  </si>
  <si>
    <t>2 курс</t>
  </si>
  <si>
    <t>3 курс</t>
  </si>
  <si>
    <t>4 курс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</si>
  <si>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</si>
  <si>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</si>
  <si>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</si>
  <si>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</si>
  <si>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</si>
  <si>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 (час. в семестр)</t>
  </si>
  <si>
    <t>Максимальная</t>
  </si>
  <si>
    <t xml:space="preserve">Самостоятельная работа 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</si>
  <si>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</si>
  <si>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</si>
  <si>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</si>
  <si>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</si>
  <si>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</si>
  <si>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</si>
  <si>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 xml:space="preserve">в т. ч. </t>
  </si>
  <si>
    <t>1 сем</t>
  </si>
  <si>
    <t>2 сем.</t>
  </si>
  <si>
    <t>3 сем</t>
  </si>
  <si>
    <t>4 сем.</t>
  </si>
  <si>
    <t>5 сем.</t>
  </si>
  <si>
    <t>6 сем.</t>
  </si>
  <si>
    <t>7 сем.</t>
  </si>
  <si>
    <t>8 сем.</t>
  </si>
  <si>
    <t>лаб. и практ. занятий</t>
  </si>
  <si>
    <t>курсовых работ (проектов)</t>
  </si>
  <si>
    <t>О.00</t>
  </si>
  <si>
    <t>Общеобразовательный цикл</t>
  </si>
  <si>
    <t>ОУД.00</t>
  </si>
  <si>
    <t>Общие  дисциплины</t>
  </si>
  <si>
    <t>ОУД.01</t>
  </si>
  <si>
    <t xml:space="preserve">Русский язык </t>
  </si>
  <si>
    <t>-, Э</t>
  </si>
  <si>
    <t>ОУД.02</t>
  </si>
  <si>
    <t>Литература</t>
  </si>
  <si>
    <t>-, ДЗ</t>
  </si>
  <si>
    <t>ОУД.03</t>
  </si>
  <si>
    <t>Иностранный язык</t>
  </si>
  <si>
    <t>-,-, ДЗ</t>
  </si>
  <si>
    <t>ОУД.04</t>
  </si>
  <si>
    <t>История</t>
  </si>
  <si>
    <t>ОУД.05</t>
  </si>
  <si>
    <t>Физическая культура</t>
  </si>
  <si>
    <t>З,З, ДЗ</t>
  </si>
  <si>
    <t>ОУД.06</t>
  </si>
  <si>
    <t xml:space="preserve">ОБЖ </t>
  </si>
  <si>
    <t>ОУД.07</t>
  </si>
  <si>
    <t>Астрономия</t>
  </si>
  <si>
    <t>–,ДЗ,</t>
  </si>
  <si>
    <t>Общие  дисциплины (профильные)</t>
  </si>
  <si>
    <t>ОУД.08</t>
  </si>
  <si>
    <t>Математика</t>
  </si>
  <si>
    <t>Профильные дисциплины по выбору из обязательных предметных областей</t>
  </si>
  <si>
    <t>ОУД.09</t>
  </si>
  <si>
    <t xml:space="preserve">Информатика </t>
  </si>
  <si>
    <t>ОУД.10</t>
  </si>
  <si>
    <t>Физика</t>
  </si>
  <si>
    <t>Дисциплины по выбору из обязательных предметных областей</t>
  </si>
  <si>
    <t>ОУД.11</t>
  </si>
  <si>
    <t>Химия</t>
  </si>
  <si>
    <t>-, Э,</t>
  </si>
  <si>
    <t>ОУД.12</t>
  </si>
  <si>
    <t>,-, Э</t>
  </si>
  <si>
    <t>ОУД.13</t>
  </si>
  <si>
    <t>Биология</t>
  </si>
  <si>
    <t>ДЗ</t>
  </si>
  <si>
    <t>ОУД.14</t>
  </si>
  <si>
    <t>География</t>
  </si>
  <si>
    <t>ОУД.15</t>
  </si>
  <si>
    <t>Экология</t>
  </si>
  <si>
    <t>Э</t>
  </si>
  <si>
    <t>Обязательная часть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</si>
  <si>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</si>
  <si>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</si>
  <si>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</si>
  <si>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</si>
  <si>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–,–,–,–,ДЗ,–,–,–</t>
  </si>
  <si>
    <t>ОГСЭ.02</t>
  </si>
  <si>
    <t>–,–,ДЗ,–,–,–,–,–</t>
  </si>
  <si>
    <t>ОГСЭ.03</t>
  </si>
  <si>
    <t>ОГСЭ.04</t>
  </si>
  <si>
    <t>–,–,-,З,З,З,ДЗ,–</t>
  </si>
  <si>
    <t>ЕН.00</t>
  </si>
  <si>
    <t>Математический и общий естественнонаучный цикл</t>
  </si>
  <si>
    <t>2ДЗ</t>
  </si>
  <si>
    <t>ЕН.01</t>
  </si>
  <si>
    <t>–,–,–,ДЗ,–,–,–,</t>
  </si>
  <si>
    <t>ЕН.02</t>
  </si>
  <si>
    <t>–,–,-,ДЗ,–,–,–</t>
  </si>
  <si>
    <t>ОП.00</t>
  </si>
  <si>
    <t>Профессиональный цикл</t>
  </si>
  <si>
    <t>Общепрофессиональные дисциплины</t>
  </si>
  <si>
    <t>ОП.01</t>
  </si>
  <si>
    <t>Инженерная графика</t>
  </si>
  <si>
    <t>–,–,-,-,-,ДЗ,–,–</t>
  </si>
  <si>
    <t>ОП.02</t>
  </si>
  <si>
    <t>Техническая механика</t>
  </si>
  <si>
    <t>–,–,–,Э,–,–,–</t>
  </si>
  <si>
    <t>ОП.03</t>
  </si>
  <si>
    <t>Электротехника</t>
  </si>
  <si>
    <t>ОП.04</t>
  </si>
  <si>
    <t>Электроника и микропроцессорная техника</t>
  </si>
  <si>
    <t>–,–,–,-,-,Э,–,–,</t>
  </si>
  <si>
    <t>ОП.05</t>
  </si>
  <si>
    <t>Материаловедение</t>
  </si>
  <si>
    <t>–,Э,–,–,–,–,–</t>
  </si>
  <si>
    <t>ОП.06</t>
  </si>
  <si>
    <t>Метрология, стандартизация и сертификация</t>
  </si>
  <si>
    <t>–,–,–,З,–,–</t>
  </si>
  <si>
    <t>ОП.07</t>
  </si>
  <si>
    <t>Железные дороги</t>
  </si>
  <si>
    <t>Э,–,–,–,–,–,–</t>
  </si>
  <si>
    <t>ОП.08</t>
  </si>
  <si>
    <t>Основы финансовой грамотности</t>
  </si>
  <si>
    <t>ОП.09</t>
  </si>
  <si>
    <t>Безопасность жизнедеятельности+УС</t>
  </si>
  <si>
    <t>–,–,-,-,ДЗ,</t>
  </si>
  <si>
    <t>–,–,–,–,–,–,З,–</t>
  </si>
  <si>
    <t>Основы учебно-исследовательской  и проектной деятельности</t>
  </si>
  <si>
    <t>-,З</t>
  </si>
  <si>
    <t>ПМ.00</t>
  </si>
  <si>
    <t>Профессиональные модули</t>
  </si>
  <si>
    <t>ПМ.01</t>
  </si>
  <si>
    <t>Эксплуатация и техническое обслуживание подвижного состава (электроподвижной состав)</t>
  </si>
  <si>
    <t>МДК.01. 01</t>
  </si>
  <si>
    <t>МДК.01. 02</t>
  </si>
  <si>
    <t>Эксплуатация  подвижного состава и обеспечение безопасности движения поездов (электроподвижной состав)</t>
  </si>
  <si>
    <t>УП.01</t>
  </si>
  <si>
    <t>Учебная практика</t>
  </si>
  <si>
    <t>ПП.01</t>
  </si>
  <si>
    <t>Производственная практика</t>
  </si>
  <si>
    <t>–,–,–,–,–,ДЗ,-,-</t>
  </si>
  <si>
    <t>Экзамен (квалификационный)</t>
  </si>
  <si>
    <t>Экв</t>
  </si>
  <si>
    <t>ПМ.02</t>
  </si>
  <si>
    <t>Организация деятельности коллектива исполнителей</t>
  </si>
  <si>
    <t>МДК.02. 01</t>
  </si>
  <si>
    <t>Организация работы и управление подразделением организации</t>
  </si>
  <si>
    <t>–,–,-, -,ДЗ,–,-</t>
  </si>
  <si>
    <t>УП.02</t>
  </si>
  <si>
    <t>ПП.02</t>
  </si>
  <si>
    <t>ПМ.03</t>
  </si>
  <si>
    <t>Участие в конструкторско-технологической деятельности (по видам подвижного состава)</t>
  </si>
  <si>
    <t>МДК.03. 01</t>
  </si>
  <si>
    <t xml:space="preserve">Разработка технологических процессов, конструкторско-технической и технологической документации </t>
  </si>
  <si>
    <t>–,–,–,-,–,--,ДЗ,</t>
  </si>
  <si>
    <t>УП.03</t>
  </si>
  <si>
    <t>ПП.03</t>
  </si>
  <si>
    <t>–,–,–,–,–,–,ДЗ,-</t>
  </si>
  <si>
    <t>Экзамен (квалификационный )</t>
  </si>
  <si>
    <t>ПМ.04</t>
  </si>
  <si>
    <t>Выполнение работ по профессии  18540 Слесарь по ремонту подвижного состава</t>
  </si>
  <si>
    <t>МДК.04.01</t>
  </si>
  <si>
    <t>Организация работ по ремонту и обслуживанию подвижного состава</t>
  </si>
  <si>
    <t>УП.04</t>
  </si>
  <si>
    <t>ПП.04</t>
  </si>
  <si>
    <t>–,–,–,–,–,–,ДЗ</t>
  </si>
  <si>
    <t>Экзамен (квалификационный экзамен)</t>
  </si>
  <si>
    <t>ПМ.05</t>
  </si>
  <si>
    <t>Выполнение работ по профессии  16275 Осмотрщик-ремонтник вагонов</t>
  </si>
  <si>
    <t>МДК.05.01</t>
  </si>
  <si>
    <t>Конструкция, ТО и ремонт вагонов</t>
  </si>
  <si>
    <t>–,–,–,–,–,-,-,ДЗ</t>
  </si>
  <si>
    <t>УП.05</t>
  </si>
  <si>
    <t>ПП.05</t>
  </si>
  <si>
    <t>ВСЕГО</t>
  </si>
  <si>
    <t>ПА.00</t>
  </si>
  <si>
    <t>Промежуточная аттестация (в нед)</t>
  </si>
  <si>
    <t>7нед.</t>
  </si>
  <si>
    <t>0,5</t>
  </si>
  <si>
    <t>1,5</t>
  </si>
  <si>
    <t>1</t>
  </si>
  <si>
    <t>ПДП.00</t>
  </si>
  <si>
    <t>4нед.</t>
  </si>
  <si>
    <t>ГИА.00</t>
  </si>
  <si>
    <t>Государственная итоговая аттестация</t>
  </si>
  <si>
    <t>6нед.</t>
  </si>
  <si>
    <t xml:space="preserve">Консультаций  на учебную группу  из расчета 4 час на обучающегося  в год                Государственная  итоговая  аттестация                                                                                (ГИА.01 Подготовка ВКР - 4 недели, ГИА.02 Защита ВКР - 2 недели).                                                                                                                                   </t>
  </si>
  <si>
    <t>дисциплин и МДК</t>
  </si>
  <si>
    <t>учебной практики</t>
  </si>
  <si>
    <t xml:space="preserve">произ. практики </t>
  </si>
  <si>
    <t>пред. практики</t>
  </si>
  <si>
    <t>экзаменов (в т.ч. экзаменов (квал.)</t>
  </si>
  <si>
    <t>дифф. зачетов</t>
  </si>
  <si>
    <t>зачетов</t>
  </si>
  <si>
    <t>всего занятий</t>
  </si>
  <si>
    <t>кол-во часов по примерной программе</t>
  </si>
  <si>
    <t>вариативная часть</t>
  </si>
  <si>
    <t>Охрана труда</t>
  </si>
  <si>
    <t>Безопасность жизнедеятельности</t>
  </si>
  <si>
    <t>Конструкция, техническое обслуживание и ремонт подвижного состава (электроподвижной состав)</t>
  </si>
  <si>
    <t>Конструкция, технического обслуживание и ремонт вагонов</t>
  </si>
  <si>
    <t>Итого:</t>
  </si>
  <si>
    <t>Курс, семестр</t>
  </si>
  <si>
    <t>Зачеты</t>
  </si>
  <si>
    <t>Дифференцированные зачеты</t>
  </si>
  <si>
    <t>Экзамены</t>
  </si>
  <si>
    <t>1 КУРС</t>
  </si>
  <si>
    <t>1 семестр</t>
  </si>
  <si>
    <t>2 семестр</t>
  </si>
  <si>
    <t>ОУД История</t>
  </si>
  <si>
    <t>Основы учебно-исследовательской деятельности</t>
  </si>
  <si>
    <t>Основы безопасности жизнедеятельности</t>
  </si>
  <si>
    <t>Обществознание(вкл. экономику и право)</t>
  </si>
  <si>
    <t>Информатика</t>
  </si>
  <si>
    <t>2 КУРС</t>
  </si>
  <si>
    <t>3 семестр</t>
  </si>
  <si>
    <t>ОГСЭ.02 История</t>
  </si>
  <si>
    <t>МДК.01.01 Конструкция, ТО и ремонт подвиж.состава</t>
  </si>
  <si>
    <t>4 семестр</t>
  </si>
  <si>
    <t>ОГСЭ.03 Иностранный язык</t>
  </si>
  <si>
    <t>ЕН.01 Математика</t>
  </si>
  <si>
    <t>ОГСЭ.04 Физическая культура</t>
  </si>
  <si>
    <t>ЕН.02 Информатика</t>
  </si>
  <si>
    <t>Учебная практика УП.01</t>
  </si>
  <si>
    <t>МДК.01.01 Конструкция, техническое обслуживание и ремонт подвиж.состава</t>
  </si>
  <si>
    <t>3 КУРС</t>
  </si>
  <si>
    <t>5 семестр</t>
  </si>
  <si>
    <t>ОГСЭ.01 Основы философии</t>
  </si>
  <si>
    <t>МДК.01.02. Эксплуатация подвижного состава и обеспечение безопасности движения поездов</t>
  </si>
  <si>
    <t>Эк ПМ.02 Организация деятельности коллектива исполнителей</t>
  </si>
  <si>
    <t>МДК.02.01 Организация работы и управление подразделением организации</t>
  </si>
  <si>
    <t>Производственная практика ПП.02</t>
  </si>
  <si>
    <t>6 семестр</t>
  </si>
  <si>
    <t>Производственная практика ПП.01</t>
  </si>
  <si>
    <t>Эк ПМ.01. Эксплуатация и техническое обслуживание  подвижного состава</t>
  </si>
  <si>
    <t>4 КУРС</t>
  </si>
  <si>
    <t>7 семестр</t>
  </si>
  <si>
    <t>Экв ПМ.03 Участие в конструкторско-технологической деятельности</t>
  </si>
  <si>
    <t>МДК.04.01 Организация работ по ремонту и обслуживанию подвижного состава</t>
  </si>
  <si>
    <t>МДК.03.01 Разработка технологических процессов, конструкторско-технической и технологической документации</t>
  </si>
  <si>
    <t>Производственная практика ПП.03</t>
  </si>
  <si>
    <t>8 семестр</t>
  </si>
  <si>
    <t>Производственная практика ПП.04</t>
  </si>
  <si>
    <t>Экв ПМ.04 Выполнение работ по профессии Слесарь по ремонту ПС</t>
  </si>
  <si>
    <t>МДК.05.01 Конструкция, технического обслуживание и ремонт вагонов</t>
  </si>
  <si>
    <t>Экв ПМ.05 Выполнение работ по профессии Осмотрщик-ремонтник вагонов</t>
  </si>
  <si>
    <t>Производственная практика ПП.05</t>
  </si>
  <si>
    <t>3. Перечень кабинетов, лабораторий, мастерских и др. для подготовки ОП СПО ППСЗ 23.02.06 Техническая эксплуатация подвижного состава</t>
  </si>
  <si>
    <t>1.</t>
  </si>
  <si>
    <t>Кабинет русского языка и литературы</t>
  </si>
  <si>
    <t>2.</t>
  </si>
  <si>
    <t>Кабинет иностранного языка</t>
  </si>
  <si>
    <t>3.</t>
  </si>
  <si>
    <t>Кабинет истории и обществознания</t>
  </si>
  <si>
    <t>4.</t>
  </si>
  <si>
    <t>Кабинет химии, биологии</t>
  </si>
  <si>
    <t>5.</t>
  </si>
  <si>
    <t>Кабинет математики</t>
  </si>
  <si>
    <t>6.</t>
  </si>
  <si>
    <t>Кабинет информатики и информационных технологий</t>
  </si>
  <si>
    <t>7.</t>
  </si>
  <si>
    <t>Кабинет физики</t>
  </si>
  <si>
    <t>8.</t>
  </si>
  <si>
    <t>Кабинет социально-экономических дисциплин</t>
  </si>
  <si>
    <t>9.</t>
  </si>
  <si>
    <t>Кабинет ОБЖ, БЖ и охраны труда</t>
  </si>
  <si>
    <t>Кабинет технического черчения</t>
  </si>
  <si>
    <t>Кабинет метрологии, стандартизации и сертификации</t>
  </si>
  <si>
    <t>Кабинет общего курса железных дорог</t>
  </si>
  <si>
    <t>Кабинет технической механики</t>
  </si>
  <si>
    <t>Кабинет конструкции подвижного состава</t>
  </si>
  <si>
    <t>Кабинет технической эксплуатации железных дорог и безопасности движения</t>
  </si>
  <si>
    <t>Лаборатории</t>
  </si>
  <si>
    <t>Лаборатория электротехники</t>
  </si>
  <si>
    <t>Электроники и микропроцессорной техники</t>
  </si>
  <si>
    <t>Лаборатория  материаловедения</t>
  </si>
  <si>
    <t>Электрических машин и преобразователей подвижного состава</t>
  </si>
  <si>
    <t>Электрических аппаратов и цепей подвижного состава</t>
  </si>
  <si>
    <t>Автоматических тормозов подвижного состава</t>
  </si>
  <si>
    <t>Технического обслуживания и ремонта подвижного состава</t>
  </si>
  <si>
    <t>Мастерские</t>
  </si>
  <si>
    <t>Слесарная</t>
  </si>
  <si>
    <t>Электромонтажная</t>
  </si>
  <si>
    <t>Механообрабатывающие</t>
  </si>
  <si>
    <t>Спортивный комплекс</t>
  </si>
  <si>
    <t>Спортивный зал</t>
  </si>
  <si>
    <t>Открытый стадион широкого профиля с элементами полосы препядствий</t>
  </si>
  <si>
    <t>Стрелковый тир</t>
  </si>
  <si>
    <t>Залы</t>
  </si>
  <si>
    <t>Библиотека</t>
  </si>
  <si>
    <t xml:space="preserve">Читальный зал с выходом в Интернет </t>
  </si>
  <si>
    <t>Актовый зал</t>
  </si>
  <si>
    <t xml:space="preserve">1. Календарный учебный график по специальности                                                                                                                                                            23.02.06 Техническая эксплуатация подвижного состава железных дорог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</si>
  <si>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</si>
  <si>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</si>
  <si>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</si>
  <si>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</si>
  <si>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</si>
  <si>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</si>
  <si>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</si>
  <si>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</si>
  <si>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</si>
  <si>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</si>
  <si>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</si>
  <si>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</si>
  <si>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</si>
  <si>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</si>
  <si>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</si>
  <si>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</si>
  <si>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</si>
  <si>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</si>
  <si>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</si>
  <si>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</si>
  <si>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</si>
  <si>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</si>
  <si>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</si>
  <si>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</si>
  <si>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</si>
  <si>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</si>
  <si>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</si>
  <si>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</si>
  <si>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</si>
  <si>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</si>
  <si>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</si>
  <si>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</si>
  <si>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</si>
  <si>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</si>
  <si>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</si>
  <si>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Т</t>
  </si>
  <si>
    <t>Т/А</t>
  </si>
  <si>
    <t>К</t>
  </si>
  <si>
    <t>А</t>
  </si>
  <si>
    <t>У</t>
  </si>
  <si>
    <t>П</t>
  </si>
  <si>
    <t>Д</t>
  </si>
  <si>
    <t>КР</t>
  </si>
  <si>
    <t>З</t>
  </si>
  <si>
    <t>Обозначения:</t>
  </si>
  <si>
    <t>обучение по дисциплинам и МДК</t>
  </si>
  <si>
    <t xml:space="preserve">учебная практика </t>
  </si>
  <si>
    <t>производственная практика по профилю профессии</t>
  </si>
  <si>
    <t>подготовка выпускной квалификационной работы</t>
  </si>
  <si>
    <t>преддипломна практика</t>
  </si>
  <si>
    <t>защита выпускной квалификационной  работы</t>
  </si>
  <si>
    <t>-,-, Э</t>
  </si>
  <si>
    <t>–,–,-,-,-,-,ДЗ,–</t>
  </si>
  <si>
    <t>–,–,-,Э,–,–,–,</t>
  </si>
  <si>
    <t>–,–,-,-,З,</t>
  </si>
  <si>
    <t>–,–,–,ДЗ,–,–,–</t>
  </si>
  <si>
    <t>Распределение вариативной части  ОП СПО ППСЗ                                                                 23.02.06 Техническая эксплуатация подвижного состава железных дорог (2019-2023 гг.)</t>
  </si>
  <si>
    <t>Формы промежуточной аттестации ОП СПО ППСЗ                                                                           23.02.06 Техническая эксплуатация подвижного состава железных дорог (2019-2023 гг.)</t>
  </si>
  <si>
    <t>–,–,ДЗ,Э,-,–,–</t>
  </si>
  <si>
    <t>–,–,–,–ДЗ,Э,–</t>
  </si>
  <si>
    <t>-,-,-,-,Э</t>
  </si>
  <si>
    <t>УД.1</t>
  </si>
  <si>
    <t>УД.2</t>
  </si>
  <si>
    <t>УД.3</t>
  </si>
  <si>
    <t>ОП.10</t>
  </si>
  <si>
    <t>ОП.11</t>
  </si>
  <si>
    <t>ОП.12</t>
  </si>
  <si>
    <t>–,–,–,–,–,–,</t>
  </si>
  <si>
    <t>Конструктор карьеры</t>
  </si>
  <si>
    <t>Нормативный срок освоения СПО ПСЗ - 3 года 10 мес. Год начала подготовки по УП - 2020</t>
  </si>
  <si>
    <t xml:space="preserve">1. Сводные данные по бюджету времени (в неделях) по специальности                                                                                                                    23.02.06 Техническая эксплуатация подвижного состава железных дорог  (2020-2024 уч. год)  </t>
  </si>
  <si>
    <t>2. План учебного процесса  по специальности 23.02.06  Техническая эксплуатация подвижного состава железных дорог  (2020-2024 уч. г)</t>
  </si>
  <si>
    <t xml:space="preserve">Обществознание </t>
  </si>
  <si>
    <t>–,–,–,–,-,-,ДЗ,–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</si>
</sst>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68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12" fillId="0" borderId="10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1" fontId="12" fillId="0" borderId="13" xfId="0" applyNumberFormat="1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49" fontId="13" fillId="33" borderId="19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wrapText="1"/>
    </xf>
    <xf numFmtId="0" fontId="13" fillId="34" borderId="21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vertical="center"/>
    </xf>
    <xf numFmtId="49" fontId="13" fillId="34" borderId="19" xfId="0" applyNumberFormat="1" applyFont="1" applyFill="1" applyBorder="1" applyAlignment="1">
      <alignment horizontal="center" vertical="center"/>
    </xf>
    <xf numFmtId="1" fontId="13" fillId="34" borderId="19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35" borderId="32" xfId="0" applyFont="1" applyFill="1" applyBorder="1" applyAlignment="1">
      <alignment vertical="center" wrapText="1"/>
    </xf>
    <xf numFmtId="49" fontId="12" fillId="35" borderId="32" xfId="0" applyNumberFormat="1" applyFont="1" applyFill="1" applyBorder="1" applyAlignment="1">
      <alignment horizontal="center" vertical="center" wrapText="1"/>
    </xf>
    <xf numFmtId="1" fontId="12" fillId="35" borderId="34" xfId="0" applyNumberFormat="1" applyFont="1" applyFill="1" applyBorder="1" applyAlignment="1">
      <alignment horizontal="center" vertical="center" wrapText="1"/>
    </xf>
    <xf numFmtId="1" fontId="12" fillId="35" borderId="35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5" borderId="36" xfId="0" applyFont="1" applyFill="1" applyBorder="1" applyAlignment="1">
      <alignment horizontal="center"/>
    </xf>
    <xf numFmtId="0" fontId="13" fillId="36" borderId="21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vertical="center"/>
    </xf>
    <xf numFmtId="49" fontId="13" fillId="36" borderId="19" xfId="0" applyNumberFormat="1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49" fontId="12" fillId="0" borderId="38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vertical="center" wrapText="1"/>
    </xf>
    <xf numFmtId="49" fontId="13" fillId="37" borderId="19" xfId="0" applyNumberFormat="1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wrapText="1"/>
    </xf>
    <xf numFmtId="0" fontId="12" fillId="0" borderId="18" xfId="0" applyFont="1" applyBorder="1" applyAlignment="1">
      <alignment/>
    </xf>
    <xf numFmtId="0" fontId="12" fillId="0" borderId="41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3" fillId="36" borderId="19" xfId="0" applyFont="1" applyFill="1" applyBorder="1" applyAlignment="1">
      <alignment wrapText="1"/>
    </xf>
    <xf numFmtId="0" fontId="12" fillId="0" borderId="18" xfId="0" applyFont="1" applyBorder="1" applyAlignment="1">
      <alignment vertical="center" wrapText="1"/>
    </xf>
    <xf numFmtId="0" fontId="12" fillId="35" borderId="43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49" fontId="12" fillId="0" borderId="32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" fontId="12" fillId="35" borderId="30" xfId="0" applyNumberFormat="1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/>
    </xf>
    <xf numFmtId="49" fontId="13" fillId="38" borderId="19" xfId="0" applyNumberFormat="1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4" xfId="0" applyFont="1" applyFill="1" applyBorder="1" applyAlignment="1">
      <alignment horizontal="center"/>
    </xf>
    <xf numFmtId="0" fontId="13" fillId="38" borderId="21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12" fillId="39" borderId="46" xfId="0" applyFont="1" applyFill="1" applyBorder="1" applyAlignment="1">
      <alignment horizontal="center" vertical="center"/>
    </xf>
    <xf numFmtId="0" fontId="15" fillId="39" borderId="18" xfId="0" applyFont="1" applyFill="1" applyBorder="1" applyAlignment="1">
      <alignment vertical="center" wrapText="1"/>
    </xf>
    <xf numFmtId="49" fontId="12" fillId="39" borderId="18" xfId="0" applyNumberFormat="1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40" borderId="21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vertical="center" wrapText="1"/>
    </xf>
    <xf numFmtId="49" fontId="13" fillId="40" borderId="19" xfId="0" applyNumberFormat="1" applyFont="1" applyFill="1" applyBorder="1" applyAlignment="1">
      <alignment horizontal="center" vertical="center"/>
    </xf>
    <xf numFmtId="1" fontId="13" fillId="40" borderId="19" xfId="0" applyNumberFormat="1" applyFont="1" applyFill="1" applyBorder="1" applyAlignment="1">
      <alignment horizontal="center" vertical="center" wrapText="1"/>
    </xf>
    <xf numFmtId="1" fontId="13" fillId="40" borderId="10" xfId="0" applyNumberFormat="1" applyFont="1" applyFill="1" applyBorder="1" applyAlignment="1">
      <alignment horizontal="center" vertical="center" wrapText="1"/>
    </xf>
    <xf numFmtId="1" fontId="13" fillId="40" borderId="14" xfId="0" applyNumberFormat="1" applyFont="1" applyFill="1" applyBorder="1" applyAlignment="1">
      <alignment horizontal="center" vertical="center" wrapText="1"/>
    </xf>
    <xf numFmtId="1" fontId="13" fillId="40" borderId="21" xfId="0" applyNumberFormat="1" applyFont="1" applyFill="1" applyBorder="1" applyAlignment="1">
      <alignment horizontal="center" vertical="center" wrapText="1"/>
    </xf>
    <xf numFmtId="1" fontId="13" fillId="40" borderId="12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/>
    </xf>
    <xf numFmtId="49" fontId="17" fillId="0" borderId="18" xfId="0" applyNumberFormat="1" applyFont="1" applyBorder="1" applyAlignment="1">
      <alignment horizontal="center" vertical="center" wrapText="1"/>
    </xf>
    <xf numFmtId="1" fontId="12" fillId="0" borderId="47" xfId="0" applyNumberFormat="1" applyFont="1" applyBorder="1" applyAlignment="1">
      <alignment horizontal="center" vertical="center" wrapText="1"/>
    </xf>
    <xf numFmtId="1" fontId="12" fillId="35" borderId="47" xfId="0" applyNumberFormat="1" applyFont="1" applyFill="1" applyBorder="1" applyAlignment="1">
      <alignment horizontal="center" vertical="center" wrapText="1"/>
    </xf>
    <xf numFmtId="1" fontId="12" fillId="35" borderId="23" xfId="0" applyNumberFormat="1" applyFont="1" applyFill="1" applyBorder="1" applyAlignment="1">
      <alignment horizontal="center" vertical="center" wrapText="1"/>
    </xf>
    <xf numFmtId="1" fontId="12" fillId="35" borderId="24" xfId="0" applyNumberFormat="1" applyFont="1" applyFill="1" applyBorder="1" applyAlignment="1">
      <alignment horizontal="center" vertical="center" wrapText="1"/>
    </xf>
    <xf numFmtId="1" fontId="12" fillId="35" borderId="25" xfId="0" applyNumberFormat="1" applyFont="1" applyFill="1" applyBorder="1" applyAlignment="1">
      <alignment horizontal="center" vertical="center" wrapText="1"/>
    </xf>
    <xf numFmtId="1" fontId="12" fillId="35" borderId="26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27" xfId="0" applyFont="1" applyFill="1" applyBorder="1" applyAlignment="1">
      <alignment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1" fontId="12" fillId="0" borderId="27" xfId="0" applyNumberFormat="1" applyFont="1" applyBorder="1" applyAlignment="1">
      <alignment horizontal="center" vertical="center" wrapText="1"/>
    </xf>
    <xf numFmtId="1" fontId="12" fillId="35" borderId="27" xfId="0" applyNumberFormat="1" applyFont="1" applyFill="1" applyBorder="1" applyAlignment="1">
      <alignment horizontal="center" vertical="center" wrapText="1"/>
    </xf>
    <xf numFmtId="1" fontId="12" fillId="35" borderId="30" xfId="0" applyNumberFormat="1" applyFont="1" applyFill="1" applyBorder="1" applyAlignment="1">
      <alignment horizontal="center" vertical="center" wrapText="1"/>
    </xf>
    <xf numFmtId="1" fontId="12" fillId="35" borderId="31" xfId="0" applyNumberFormat="1" applyFont="1" applyFill="1" applyBorder="1" applyAlignment="1">
      <alignment horizontal="center" vertical="center" wrapText="1"/>
    </xf>
    <xf numFmtId="1" fontId="12" fillId="35" borderId="28" xfId="0" applyNumberFormat="1" applyFont="1" applyFill="1" applyBorder="1" applyAlignment="1">
      <alignment horizontal="center" vertical="center" wrapText="1"/>
    </xf>
    <xf numFmtId="1" fontId="12" fillId="35" borderId="29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 wrapText="1"/>
    </xf>
    <xf numFmtId="1" fontId="12" fillId="0" borderId="31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12" fillId="0" borderId="29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/>
    </xf>
    <xf numFmtId="49" fontId="18" fillId="0" borderId="27" xfId="0" applyNumberFormat="1" applyFont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1" fontId="12" fillId="35" borderId="32" xfId="0" applyNumberFormat="1" applyFont="1" applyFill="1" applyBorder="1" applyAlignment="1">
      <alignment horizontal="center" vertical="center" wrapText="1"/>
    </xf>
    <xf numFmtId="1" fontId="12" fillId="35" borderId="33" xfId="0" applyNumberFormat="1" applyFont="1" applyFill="1" applyBorder="1" applyAlignment="1">
      <alignment horizontal="center" vertical="center" wrapText="1"/>
    </xf>
    <xf numFmtId="1" fontId="12" fillId="35" borderId="42" xfId="0" applyNumberFormat="1" applyFont="1" applyFill="1" applyBorder="1" applyAlignment="1">
      <alignment horizontal="center" vertical="center" wrapText="1"/>
    </xf>
    <xf numFmtId="1" fontId="12" fillId="35" borderId="48" xfId="0" applyNumberFormat="1" applyFont="1" applyFill="1" applyBorder="1" applyAlignment="1">
      <alignment horizontal="center" vertical="center" wrapText="1"/>
    </xf>
    <xf numFmtId="1" fontId="12" fillId="35" borderId="45" xfId="0" applyNumberFormat="1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/>
    </xf>
    <xf numFmtId="1" fontId="12" fillId="0" borderId="42" xfId="0" applyNumberFormat="1" applyFont="1" applyFill="1" applyBorder="1" applyAlignment="1">
      <alignment horizontal="center" vertical="center" wrapText="1"/>
    </xf>
    <xf numFmtId="1" fontId="12" fillId="0" borderId="48" xfId="0" applyNumberFormat="1" applyFont="1" applyFill="1" applyBorder="1" applyAlignment="1">
      <alignment horizontal="center" vertical="center" wrapText="1"/>
    </xf>
    <xf numFmtId="1" fontId="12" fillId="0" borderId="45" xfId="0" applyNumberFormat="1" applyFont="1" applyFill="1" applyBorder="1" applyAlignment="1">
      <alignment horizontal="center" vertical="center" wrapText="1"/>
    </xf>
    <xf numFmtId="0" fontId="13" fillId="41" borderId="21" xfId="0" applyFont="1" applyFill="1" applyBorder="1" applyAlignment="1">
      <alignment horizontal="center" vertical="center"/>
    </xf>
    <xf numFmtId="0" fontId="13" fillId="41" borderId="19" xfId="0" applyFont="1" applyFill="1" applyBorder="1" applyAlignment="1">
      <alignment vertical="center" wrapText="1"/>
    </xf>
    <xf numFmtId="49" fontId="13" fillId="41" borderId="19" xfId="0" applyNumberFormat="1" applyFont="1" applyFill="1" applyBorder="1" applyAlignment="1">
      <alignment horizontal="center" vertical="center"/>
    </xf>
    <xf numFmtId="1" fontId="13" fillId="41" borderId="19" xfId="0" applyNumberFormat="1" applyFont="1" applyFill="1" applyBorder="1" applyAlignment="1">
      <alignment horizontal="center" vertical="center" wrapText="1"/>
    </xf>
    <xf numFmtId="1" fontId="13" fillId="41" borderId="21" xfId="0" applyNumberFormat="1" applyFont="1" applyFill="1" applyBorder="1" applyAlignment="1">
      <alignment horizontal="center" vertical="center" wrapText="1"/>
    </xf>
    <xf numFmtId="1" fontId="13" fillId="41" borderId="1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1" fontId="12" fillId="0" borderId="49" xfId="0" applyNumberFormat="1" applyFont="1" applyBorder="1" applyAlignment="1">
      <alignment horizontal="center" vertical="center" wrapText="1"/>
    </xf>
    <xf numFmtId="1" fontId="12" fillId="35" borderId="49" xfId="0" applyNumberFormat="1" applyFont="1" applyFill="1" applyBorder="1" applyAlignment="1">
      <alignment horizontal="center" vertical="center" wrapText="1"/>
    </xf>
    <xf numFmtId="0" fontId="12" fillId="42" borderId="21" xfId="0" applyFont="1" applyFill="1" applyBorder="1" applyAlignment="1">
      <alignment horizontal="center" vertical="center"/>
    </xf>
    <xf numFmtId="0" fontId="13" fillId="42" borderId="19" xfId="0" applyFont="1" applyFill="1" applyBorder="1" applyAlignment="1">
      <alignment vertical="center" wrapText="1"/>
    </xf>
    <xf numFmtId="49" fontId="13" fillId="42" borderId="39" xfId="0" applyNumberFormat="1" applyFont="1" applyFill="1" applyBorder="1" applyAlignment="1">
      <alignment horizontal="center" vertical="center"/>
    </xf>
    <xf numFmtId="1" fontId="13" fillId="42" borderId="50" xfId="0" applyNumberFormat="1" applyFont="1" applyFill="1" applyBorder="1" applyAlignment="1">
      <alignment horizontal="center" vertical="center" wrapText="1"/>
    </xf>
    <xf numFmtId="1" fontId="13" fillId="42" borderId="43" xfId="0" applyNumberFormat="1" applyFont="1" applyFill="1" applyBorder="1" applyAlignment="1">
      <alignment horizontal="center" vertical="center" wrapText="1"/>
    </xf>
    <xf numFmtId="0" fontId="13" fillId="37" borderId="46" xfId="0" applyFont="1" applyFill="1" applyBorder="1" applyAlignment="1">
      <alignment horizontal="center" vertical="center" wrapText="1"/>
    </xf>
    <xf numFmtId="0" fontId="13" fillId="37" borderId="47" xfId="0" applyFont="1" applyFill="1" applyBorder="1" applyAlignment="1">
      <alignment vertical="center" wrapText="1"/>
    </xf>
    <xf numFmtId="49" fontId="13" fillId="37" borderId="47" xfId="0" applyNumberFormat="1" applyFont="1" applyFill="1" applyBorder="1" applyAlignment="1">
      <alignment horizontal="center" vertical="center"/>
    </xf>
    <xf numFmtId="1" fontId="13" fillId="37" borderId="51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  <xf numFmtId="1" fontId="12" fillId="0" borderId="52" xfId="0" applyNumberFormat="1" applyFont="1" applyBorder="1" applyAlignment="1">
      <alignment horizontal="center" vertical="center" wrapText="1"/>
    </xf>
    <xf numFmtId="1" fontId="12" fillId="0" borderId="53" xfId="0" applyNumberFormat="1" applyFont="1" applyBorder="1" applyAlignment="1">
      <alignment horizontal="center" vertical="center" wrapText="1"/>
    </xf>
    <xf numFmtId="1" fontId="12" fillId="35" borderId="5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2" fillId="0" borderId="27" xfId="0" applyNumberFormat="1" applyFont="1" applyBorder="1" applyAlignment="1">
      <alignment horizontal="center" vertical="center" wrapText="1"/>
    </xf>
    <xf numFmtId="1" fontId="12" fillId="35" borderId="18" xfId="0" applyNumberFormat="1" applyFont="1" applyFill="1" applyBorder="1" applyAlignment="1">
      <alignment horizontal="center" vertical="center" wrapText="1"/>
    </xf>
    <xf numFmtId="1" fontId="12" fillId="35" borderId="5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0" fontId="12" fillId="39" borderId="27" xfId="0" applyFont="1" applyFill="1" applyBorder="1" applyAlignment="1">
      <alignment vertical="center" wrapText="1"/>
    </xf>
    <xf numFmtId="49" fontId="18" fillId="39" borderId="27" xfId="0" applyNumberFormat="1" applyFont="1" applyFill="1" applyBorder="1" applyAlignment="1">
      <alignment horizontal="center" vertical="center" wrapText="1"/>
    </xf>
    <xf numFmtId="1" fontId="12" fillId="39" borderId="53" xfId="0" applyNumberFormat="1" applyFont="1" applyFill="1" applyBorder="1" applyAlignment="1">
      <alignment horizontal="center" vertical="center" wrapText="1"/>
    </xf>
    <xf numFmtId="1" fontId="12" fillId="39" borderId="18" xfId="0" applyNumberFormat="1" applyFont="1" applyFill="1" applyBorder="1" applyAlignment="1">
      <alignment horizontal="center" vertical="center" wrapText="1"/>
    </xf>
    <xf numFmtId="1" fontId="12" fillId="39" borderId="55" xfId="0" applyNumberFormat="1" applyFont="1" applyFill="1" applyBorder="1" applyAlignment="1">
      <alignment horizontal="center" vertical="center" wrapText="1"/>
    </xf>
    <xf numFmtId="1" fontId="12" fillId="39" borderId="31" xfId="0" applyNumberFormat="1" applyFont="1" applyFill="1" applyBorder="1" applyAlignment="1">
      <alignment horizontal="center" vertical="center" wrapText="1"/>
    </xf>
    <xf numFmtId="1" fontId="12" fillId="39" borderId="28" xfId="0" applyNumberFormat="1" applyFont="1" applyFill="1" applyBorder="1" applyAlignment="1">
      <alignment horizontal="center" vertical="center" wrapText="1"/>
    </xf>
    <xf numFmtId="1" fontId="12" fillId="39" borderId="29" xfId="0" applyNumberFormat="1" applyFont="1" applyFill="1" applyBorder="1" applyAlignment="1">
      <alignment horizontal="center" vertical="center" wrapText="1"/>
    </xf>
    <xf numFmtId="1" fontId="12" fillId="39" borderId="3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9" fontId="12" fillId="39" borderId="2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39" borderId="41" xfId="0" applyFont="1" applyFill="1" applyBorder="1" applyAlignment="1">
      <alignment horizontal="center" vertical="center"/>
    </xf>
    <xf numFmtId="1" fontId="12" fillId="39" borderId="27" xfId="0" applyNumberFormat="1" applyFont="1" applyFill="1" applyBorder="1" applyAlignment="1">
      <alignment horizontal="center" vertical="center" wrapText="1"/>
    </xf>
    <xf numFmtId="1" fontId="12" fillId="39" borderId="33" xfId="0" applyNumberFormat="1" applyFont="1" applyFill="1" applyBorder="1" applyAlignment="1">
      <alignment horizontal="center" vertical="center" wrapText="1"/>
    </xf>
    <xf numFmtId="1" fontId="12" fillId="39" borderId="42" xfId="0" applyNumberFormat="1" applyFont="1" applyFill="1" applyBorder="1" applyAlignment="1">
      <alignment horizontal="center" vertical="center" wrapText="1"/>
    </xf>
    <xf numFmtId="1" fontId="12" fillId="39" borderId="48" xfId="0" applyNumberFormat="1" applyFont="1" applyFill="1" applyBorder="1" applyAlignment="1">
      <alignment horizontal="center" vertical="center" wrapText="1"/>
    </xf>
    <xf numFmtId="1" fontId="12" fillId="39" borderId="4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3" fillId="43" borderId="21" xfId="0" applyFont="1" applyFill="1" applyBorder="1" applyAlignment="1">
      <alignment horizontal="center" vertical="center" wrapText="1"/>
    </xf>
    <xf numFmtId="0" fontId="13" fillId="43" borderId="19" xfId="0" applyFont="1" applyFill="1" applyBorder="1" applyAlignment="1">
      <alignment vertical="center" wrapText="1"/>
    </xf>
    <xf numFmtId="49" fontId="21" fillId="43" borderId="19" xfId="0" applyNumberFormat="1" applyFont="1" applyFill="1" applyBorder="1" applyAlignment="1">
      <alignment horizontal="center" vertical="center"/>
    </xf>
    <xf numFmtId="1" fontId="13" fillId="43" borderId="19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/>
    </xf>
    <xf numFmtId="0" fontId="13" fillId="42" borderId="21" xfId="0" applyFont="1" applyFill="1" applyBorder="1" applyAlignment="1">
      <alignment horizontal="center" vertical="center"/>
    </xf>
    <xf numFmtId="49" fontId="13" fillId="42" borderId="19" xfId="0" applyNumberFormat="1" applyFont="1" applyFill="1" applyBorder="1" applyAlignment="1">
      <alignment horizontal="center" vertical="center" wrapText="1"/>
    </xf>
    <xf numFmtId="1" fontId="13" fillId="42" borderId="1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0" fontId="12" fillId="44" borderId="17" xfId="0" applyFont="1" applyFill="1" applyBorder="1" applyAlignment="1">
      <alignment horizontal="center" vertical="center"/>
    </xf>
    <xf numFmtId="0" fontId="12" fillId="44" borderId="27" xfId="0" applyFont="1" applyFill="1" applyBorder="1" applyAlignment="1">
      <alignment vertical="center" wrapText="1"/>
    </xf>
    <xf numFmtId="49" fontId="12" fillId="44" borderId="27" xfId="0" applyNumberFormat="1" applyFont="1" applyFill="1" applyBorder="1" applyAlignment="1">
      <alignment horizontal="center" vertical="center" wrapText="1"/>
    </xf>
    <xf numFmtId="1" fontId="12" fillId="44" borderId="27" xfId="0" applyNumberFormat="1" applyFont="1" applyFill="1" applyBorder="1" applyAlignment="1">
      <alignment horizontal="center" vertical="center" wrapText="1"/>
    </xf>
    <xf numFmtId="1" fontId="12" fillId="44" borderId="18" xfId="0" applyNumberFormat="1" applyFont="1" applyFill="1" applyBorder="1" applyAlignment="1">
      <alignment horizontal="center" vertical="center" wrapText="1"/>
    </xf>
    <xf numFmtId="1" fontId="12" fillId="44" borderId="55" xfId="0" applyNumberFormat="1" applyFont="1" applyFill="1" applyBorder="1" applyAlignment="1">
      <alignment horizontal="center" vertical="center" wrapText="1"/>
    </xf>
    <xf numFmtId="1" fontId="12" fillId="44" borderId="31" xfId="0" applyNumberFormat="1" applyFont="1" applyFill="1" applyBorder="1" applyAlignment="1">
      <alignment horizontal="center" vertical="center" wrapText="1"/>
    </xf>
    <xf numFmtId="1" fontId="12" fillId="44" borderId="28" xfId="0" applyNumberFormat="1" applyFont="1" applyFill="1" applyBorder="1" applyAlignment="1">
      <alignment horizontal="center" vertical="center" wrapText="1"/>
    </xf>
    <xf numFmtId="1" fontId="12" fillId="44" borderId="29" xfId="0" applyNumberFormat="1" applyFont="1" applyFill="1" applyBorder="1" applyAlignment="1">
      <alignment horizontal="center" vertical="center" wrapText="1"/>
    </xf>
    <xf numFmtId="1" fontId="12" fillId="44" borderId="3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49" fontId="12" fillId="39" borderId="27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 vertical="center" wrapText="1"/>
    </xf>
    <xf numFmtId="1" fontId="24" fillId="35" borderId="48" xfId="0" applyNumberFormat="1" applyFont="1" applyFill="1" applyBorder="1" applyAlignment="1">
      <alignment horizontal="center" vertical="center" wrapText="1"/>
    </xf>
    <xf numFmtId="1" fontId="24" fillId="0" borderId="45" xfId="0" applyNumberFormat="1" applyFont="1" applyFill="1" applyBorder="1" applyAlignment="1">
      <alignment horizontal="center" vertical="center" wrapText="1"/>
    </xf>
    <xf numFmtId="1" fontId="12" fillId="0" borderId="56" xfId="0" applyNumberFormat="1" applyFont="1" applyFill="1" applyBorder="1" applyAlignment="1">
      <alignment horizontal="center" vertical="center" wrapText="1"/>
    </xf>
    <xf numFmtId="1" fontId="13" fillId="42" borderId="21" xfId="0" applyNumberFormat="1" applyFont="1" applyFill="1" applyBorder="1" applyAlignment="1">
      <alignment horizontal="center" vertical="center" wrapText="1"/>
    </xf>
    <xf numFmtId="1" fontId="13" fillId="42" borderId="12" xfId="0" applyNumberFormat="1" applyFont="1" applyFill="1" applyBorder="1" applyAlignment="1">
      <alignment horizontal="center" vertical="center" wrapText="1"/>
    </xf>
    <xf numFmtId="1" fontId="13" fillId="42" borderId="10" xfId="0" applyNumberFormat="1" applyFont="1" applyFill="1" applyBorder="1" applyAlignment="1">
      <alignment horizontal="center" vertical="center" wrapText="1"/>
    </xf>
    <xf numFmtId="1" fontId="13" fillId="42" borderId="14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49" fontId="24" fillId="35" borderId="18" xfId="0" applyNumberFormat="1" applyFont="1" applyFill="1" applyBorder="1" applyAlignment="1">
      <alignment horizontal="center" vertical="center" wrapText="1"/>
    </xf>
    <xf numFmtId="1" fontId="12" fillId="0" borderId="47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44" borderId="27" xfId="0" applyFont="1" applyFill="1" applyBorder="1" applyAlignment="1">
      <alignment horizontal="center" vertical="center"/>
    </xf>
    <xf numFmtId="0" fontId="12" fillId="39" borderId="27" xfId="0" applyFont="1" applyFill="1" applyBorder="1" applyAlignment="1">
      <alignment horizontal="center" vertical="center"/>
    </xf>
    <xf numFmtId="49" fontId="17" fillId="39" borderId="27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1" fontId="12" fillId="0" borderId="57" xfId="0" applyNumberFormat="1" applyFont="1" applyFill="1" applyBorder="1" applyAlignment="1">
      <alignment horizontal="center" vertical="center" wrapText="1"/>
    </xf>
    <xf numFmtId="0" fontId="13" fillId="42" borderId="19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 vertical="center" wrapText="1"/>
    </xf>
    <xf numFmtId="1" fontId="24" fillId="0" borderId="55" xfId="0" applyNumberFormat="1" applyFont="1" applyFill="1" applyBorder="1" applyAlignment="1">
      <alignment horizontal="center" vertical="center" wrapText="1"/>
    </xf>
    <xf numFmtId="1" fontId="24" fillId="0" borderId="31" xfId="0" applyNumberFormat="1" applyFont="1" applyFill="1" applyBorder="1" applyAlignment="1">
      <alignment horizontal="center" vertical="center" wrapText="1"/>
    </xf>
    <xf numFmtId="1" fontId="24" fillId="0" borderId="28" xfId="0" applyNumberFormat="1" applyFont="1" applyFill="1" applyBorder="1" applyAlignment="1">
      <alignment horizontal="center" vertical="center" wrapText="1"/>
    </xf>
    <xf numFmtId="1" fontId="24" fillId="0" borderId="29" xfId="0" applyNumberFormat="1" applyFont="1" applyFill="1" applyBorder="1" applyAlignment="1">
      <alignment horizontal="center" vertical="center" wrapText="1"/>
    </xf>
    <xf numFmtId="1" fontId="24" fillId="0" borderId="3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48" xfId="0" applyFont="1" applyBorder="1" applyAlignment="1">
      <alignment horizontal="center"/>
    </xf>
    <xf numFmtId="0" fontId="13" fillId="40" borderId="19" xfId="0" applyFont="1" applyFill="1" applyBorder="1" applyAlignment="1">
      <alignment horizontal="center" vertical="center" wrapText="1"/>
    </xf>
    <xf numFmtId="1" fontId="16" fillId="35" borderId="2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/>
    </xf>
    <xf numFmtId="0" fontId="13" fillId="0" borderId="18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center" vertical="center" wrapText="1"/>
    </xf>
    <xf numFmtId="1" fontId="12" fillId="35" borderId="59" xfId="0" applyNumberFormat="1" applyFont="1" applyFill="1" applyBorder="1" applyAlignment="1">
      <alignment horizontal="center" vertical="center" wrapText="1"/>
    </xf>
    <xf numFmtId="1" fontId="12" fillId="35" borderId="60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49" fontId="12" fillId="0" borderId="62" xfId="0" applyNumberFormat="1" applyFont="1" applyFill="1" applyBorder="1" applyAlignment="1">
      <alignment horizontal="center" vertical="center" wrapText="1"/>
    </xf>
    <xf numFmtId="49" fontId="12" fillId="35" borderId="63" xfId="0" applyNumberFormat="1" applyFont="1" applyFill="1" applyBorder="1" applyAlignment="1">
      <alignment horizontal="center" vertical="center" wrapText="1"/>
    </xf>
    <xf numFmtId="49" fontId="12" fillId="35" borderId="60" xfId="0" applyNumberFormat="1" applyFont="1" applyFill="1" applyBorder="1" applyAlignment="1">
      <alignment horizontal="center" vertical="center" wrapText="1"/>
    </xf>
    <xf numFmtId="49" fontId="12" fillId="35" borderId="61" xfId="0" applyNumberFormat="1" applyFont="1" applyFill="1" applyBorder="1" applyAlignment="1">
      <alignment horizontal="center" vertical="center" wrapText="1"/>
    </xf>
    <xf numFmtId="49" fontId="12" fillId="35" borderId="62" xfId="0" applyNumberFormat="1" applyFont="1" applyFill="1" applyBorder="1" applyAlignment="1">
      <alignment horizontal="center" vertical="center" wrapText="1"/>
    </xf>
    <xf numFmtId="1" fontId="12" fillId="35" borderId="0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1" fontId="12" fillId="0" borderId="0" xfId="0" applyNumberFormat="1" applyFont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wrapText="1"/>
    </xf>
    <xf numFmtId="1" fontId="13" fillId="44" borderId="28" xfId="0" applyNumberFormat="1" applyFont="1" applyFill="1" applyBorder="1" applyAlignment="1">
      <alignment horizontal="center" vertical="center" wrapText="1"/>
    </xf>
    <xf numFmtId="1" fontId="13" fillId="44" borderId="30" xfId="0" applyNumberFormat="1" applyFont="1" applyFill="1" applyBorder="1" applyAlignment="1">
      <alignment horizontal="center" vertical="center" wrapText="1"/>
    </xf>
    <xf numFmtId="1" fontId="13" fillId="44" borderId="29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12" fillId="0" borderId="58" xfId="0" applyNumberFormat="1" applyFont="1" applyFill="1" applyBorder="1" applyAlignment="1">
      <alignment horizontal="center" vertical="center" wrapText="1"/>
    </xf>
    <xf numFmtId="1" fontId="12" fillId="0" borderId="64" xfId="0" applyNumberFormat="1" applyFont="1" applyFill="1" applyBorder="1" applyAlignment="1">
      <alignment horizontal="center" vertical="center" wrapText="1"/>
    </xf>
    <xf numFmtId="1" fontId="12" fillId="0" borderId="65" xfId="0" applyNumberFormat="1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vertical="center" wrapText="1"/>
    </xf>
    <xf numFmtId="0" fontId="10" fillId="0" borderId="66" xfId="0" applyFont="1" applyBorder="1" applyAlignment="1">
      <alignment/>
    </xf>
    <xf numFmtId="0" fontId="11" fillId="0" borderId="66" xfId="0" applyFont="1" applyBorder="1" applyAlignment="1">
      <alignment/>
    </xf>
    <xf numFmtId="1" fontId="11" fillId="0" borderId="66" xfId="0" applyNumberFormat="1" applyFont="1" applyBorder="1" applyAlignment="1">
      <alignment/>
    </xf>
    <xf numFmtId="0" fontId="26" fillId="35" borderId="34" xfId="0" applyFont="1" applyFill="1" applyBorder="1" applyAlignment="1">
      <alignment/>
    </xf>
    <xf numFmtId="0" fontId="11" fillId="35" borderId="67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26" fillId="35" borderId="0" xfId="0" applyFont="1" applyFill="1" applyAlignment="1">
      <alignment/>
    </xf>
    <xf numFmtId="0" fontId="10" fillId="35" borderId="66" xfId="55" applyFont="1" applyFill="1" applyBorder="1" applyAlignment="1">
      <alignment horizontal="left" vertical="top" wrapText="1"/>
      <protection/>
    </xf>
    <xf numFmtId="0" fontId="10" fillId="35" borderId="66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10" fillId="35" borderId="68" xfId="0" applyFont="1" applyFill="1" applyBorder="1" applyAlignment="1">
      <alignment vertical="top" wrapText="1"/>
    </xf>
    <xf numFmtId="0" fontId="26" fillId="35" borderId="66" xfId="0" applyFont="1" applyFill="1" applyBorder="1" applyAlignment="1">
      <alignment/>
    </xf>
    <xf numFmtId="0" fontId="10" fillId="35" borderId="29" xfId="0" applyFont="1" applyFill="1" applyBorder="1" applyAlignment="1">
      <alignment horizontal="left" vertical="top" wrapText="1"/>
    </xf>
    <xf numFmtId="0" fontId="10" fillId="35" borderId="69" xfId="55" applyFont="1" applyFill="1" applyBorder="1" applyAlignment="1">
      <alignment horizontal="left" vertical="top" wrapText="1"/>
      <protection/>
    </xf>
    <xf numFmtId="0" fontId="10" fillId="35" borderId="0" xfId="0" applyFont="1" applyFill="1" applyBorder="1" applyAlignment="1">
      <alignment vertical="top" wrapText="1"/>
    </xf>
    <xf numFmtId="0" fontId="10" fillId="35" borderId="45" xfId="0" applyFont="1" applyFill="1" applyBorder="1" applyAlignment="1">
      <alignment vertical="top" wrapText="1"/>
    </xf>
    <xf numFmtId="0" fontId="26" fillId="35" borderId="45" xfId="0" applyFont="1" applyFill="1" applyBorder="1" applyAlignment="1">
      <alignment/>
    </xf>
    <xf numFmtId="0" fontId="10" fillId="35" borderId="0" xfId="56" applyFont="1" applyFill="1" applyBorder="1" applyAlignment="1">
      <alignment horizontal="left" vertical="top" wrapText="1"/>
      <protection/>
    </xf>
    <xf numFmtId="0" fontId="10" fillId="35" borderId="70" xfId="0" applyFont="1" applyFill="1" applyBorder="1" applyAlignment="1">
      <alignment vertical="top" wrapText="1"/>
    </xf>
    <xf numFmtId="0" fontId="11" fillId="35" borderId="36" xfId="0" applyFont="1" applyFill="1" applyBorder="1" applyAlignment="1">
      <alignment horizontal="center" vertical="center" wrapText="1"/>
    </xf>
    <xf numFmtId="0" fontId="26" fillId="35" borderId="68" xfId="0" applyFont="1" applyFill="1" applyBorder="1" applyAlignment="1">
      <alignment/>
    </xf>
    <xf numFmtId="0" fontId="10" fillId="35" borderId="34" xfId="0" applyFont="1" applyFill="1" applyBorder="1" applyAlignment="1">
      <alignment horizontal="left" vertical="top" wrapText="1"/>
    </xf>
    <xf numFmtId="0" fontId="10" fillId="35" borderId="26" xfId="0" applyFont="1" applyFill="1" applyBorder="1" applyAlignment="1">
      <alignment horizontal="left" vertical="top" wrapText="1"/>
    </xf>
    <xf numFmtId="0" fontId="10" fillId="35" borderId="66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67" xfId="0" applyFont="1" applyFill="1" applyBorder="1" applyAlignment="1">
      <alignment/>
    </xf>
    <xf numFmtId="0" fontId="10" fillId="35" borderId="71" xfId="0" applyFont="1" applyFill="1" applyBorder="1" applyAlignment="1">
      <alignment horizontal="center"/>
    </xf>
    <xf numFmtId="0" fontId="10" fillId="35" borderId="67" xfId="0" applyFont="1" applyFill="1" applyBorder="1" applyAlignment="1">
      <alignment vertical="top" wrapText="1"/>
    </xf>
    <xf numFmtId="0" fontId="10" fillId="35" borderId="12" xfId="0" applyFont="1" applyFill="1" applyBorder="1" applyAlignment="1">
      <alignment horizontal="center"/>
    </xf>
    <xf numFmtId="0" fontId="10" fillId="0" borderId="66" xfId="57" applyFont="1" applyBorder="1" applyAlignment="1">
      <alignment horizontal="center" vertical="center" wrapText="1"/>
      <protection/>
    </xf>
    <xf numFmtId="0" fontId="9" fillId="0" borderId="66" xfId="57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9" fillId="0" borderId="66" xfId="57" applyFont="1" applyFill="1" applyBorder="1" applyAlignment="1">
      <alignment vertical="center" wrapText="1"/>
      <protection/>
    </xf>
    <xf numFmtId="0" fontId="10" fillId="0" borderId="66" xfId="57" applyFont="1" applyFill="1" applyBorder="1" applyAlignment="1">
      <alignment horizontal="center" vertical="center" wrapText="1"/>
      <protection/>
    </xf>
    <xf numFmtId="0" fontId="9" fillId="0" borderId="66" xfId="57" applyFont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7" fillId="0" borderId="0" xfId="58" applyFont="1">
      <alignment/>
      <protection/>
    </xf>
    <xf numFmtId="0" fontId="27" fillId="0" borderId="0" xfId="58" applyFont="1" applyAlignment="1">
      <alignment horizontal="center"/>
      <protection/>
    </xf>
    <xf numFmtId="49" fontId="27" fillId="41" borderId="72" xfId="58" applyNumberFormat="1" applyFont="1" applyFill="1" applyBorder="1" applyAlignment="1">
      <alignment horizontal="center" vertical="center"/>
      <protection/>
    </xf>
    <xf numFmtId="49" fontId="27" fillId="41" borderId="69" xfId="58" applyNumberFormat="1" applyFont="1" applyFill="1" applyBorder="1" applyAlignment="1">
      <alignment horizontal="center" vertical="center"/>
      <protection/>
    </xf>
    <xf numFmtId="49" fontId="27" fillId="41" borderId="68" xfId="58" applyNumberFormat="1" applyFont="1" applyFill="1" applyBorder="1" applyAlignment="1">
      <alignment horizontal="center" vertical="center"/>
      <protection/>
    </xf>
    <xf numFmtId="0" fontId="28" fillId="0" borderId="66" xfId="58" applyFont="1" applyBorder="1" applyAlignment="1">
      <alignment horizontal="center"/>
      <protection/>
    </xf>
    <xf numFmtId="0" fontId="12" fillId="0" borderId="69" xfId="58" applyFont="1" applyBorder="1" applyAlignment="1">
      <alignment horizontal="center" vertical="center"/>
      <protection/>
    </xf>
    <xf numFmtId="0" fontId="13" fillId="39" borderId="69" xfId="58" applyFont="1" applyFill="1" applyBorder="1" applyAlignment="1">
      <alignment horizontal="center" vertical="center"/>
      <protection/>
    </xf>
    <xf numFmtId="0" fontId="12" fillId="41" borderId="69" xfId="58" applyFont="1" applyFill="1" applyBorder="1" applyAlignment="1">
      <alignment horizontal="center" vertical="center"/>
      <protection/>
    </xf>
    <xf numFmtId="0" fontId="12" fillId="41" borderId="33" xfId="58" applyFont="1" applyFill="1" applyBorder="1" applyAlignment="1">
      <alignment horizontal="center" vertical="center"/>
      <protection/>
    </xf>
    <xf numFmtId="0" fontId="27" fillId="44" borderId="66" xfId="58" applyFont="1" applyFill="1" applyBorder="1" applyAlignment="1">
      <alignment horizontal="center"/>
      <protection/>
    </xf>
    <xf numFmtId="0" fontId="28" fillId="0" borderId="31" xfId="58" applyFont="1" applyBorder="1" applyAlignment="1">
      <alignment horizontal="center"/>
      <protection/>
    </xf>
    <xf numFmtId="0" fontId="18" fillId="39" borderId="72" xfId="58" applyFont="1" applyFill="1" applyBorder="1" applyAlignment="1">
      <alignment horizontal="center" vertical="center"/>
      <protection/>
    </xf>
    <xf numFmtId="0" fontId="12" fillId="39" borderId="69" xfId="58" applyFont="1" applyFill="1" applyBorder="1" applyAlignment="1">
      <alignment horizontal="center" vertical="center"/>
      <protection/>
    </xf>
    <xf numFmtId="0" fontId="12" fillId="0" borderId="66" xfId="58" applyFont="1" applyBorder="1" applyAlignment="1">
      <alignment horizontal="center" vertical="center"/>
      <protection/>
    </xf>
    <xf numFmtId="0" fontId="18" fillId="39" borderId="68" xfId="58" applyFont="1" applyFill="1" applyBorder="1" applyAlignment="1">
      <alignment horizontal="center" vertical="center"/>
      <protection/>
    </xf>
    <xf numFmtId="0" fontId="12" fillId="39" borderId="66" xfId="58" applyFont="1" applyFill="1" applyBorder="1" applyAlignment="1">
      <alignment horizontal="center" vertical="center"/>
      <protection/>
    </xf>
    <xf numFmtId="0" fontId="12" fillId="41" borderId="66" xfId="58" applyFont="1" applyFill="1" applyBorder="1" applyAlignment="1">
      <alignment horizontal="center" vertical="center"/>
      <protection/>
    </xf>
    <xf numFmtId="0" fontId="13" fillId="39" borderId="66" xfId="58" applyFont="1" applyFill="1" applyBorder="1" applyAlignment="1">
      <alignment horizontal="center" vertical="center"/>
      <protection/>
    </xf>
    <xf numFmtId="0" fontId="27" fillId="45" borderId="66" xfId="0" applyFont="1" applyFill="1" applyBorder="1" applyAlignment="1">
      <alignment/>
    </xf>
    <xf numFmtId="0" fontId="27" fillId="45" borderId="31" xfId="0" applyFont="1" applyFill="1" applyBorder="1" applyAlignment="1">
      <alignment/>
    </xf>
    <xf numFmtId="0" fontId="12" fillId="40" borderId="66" xfId="0" applyFont="1" applyFill="1" applyBorder="1" applyAlignment="1">
      <alignment/>
    </xf>
    <xf numFmtId="0" fontId="12" fillId="42" borderId="66" xfId="58" applyFont="1" applyFill="1" applyBorder="1" applyAlignment="1">
      <alignment horizontal="center" vertical="center"/>
      <protection/>
    </xf>
    <xf numFmtId="0" fontId="27" fillId="0" borderId="0" xfId="58" applyFont="1" applyBorder="1" applyAlignment="1">
      <alignment/>
      <protection/>
    </xf>
    <xf numFmtId="0" fontId="27" fillId="0" borderId="0" xfId="58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13" fillId="0" borderId="0" xfId="58" applyFont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29" fillId="0" borderId="0" xfId="58" applyFont="1" applyAlignment="1">
      <alignment vertical="center"/>
      <protection/>
    </xf>
    <xf numFmtId="0" fontId="18" fillId="0" borderId="0" xfId="53" applyFont="1">
      <alignment/>
      <protection/>
    </xf>
    <xf numFmtId="0" fontId="27" fillId="0" borderId="19" xfId="58" applyFont="1" applyBorder="1" applyAlignment="1">
      <alignment/>
      <protection/>
    </xf>
    <xf numFmtId="0" fontId="27" fillId="0" borderId="0" xfId="58" applyFont="1" applyAlignment="1">
      <alignment/>
      <protection/>
    </xf>
    <xf numFmtId="0" fontId="27" fillId="44" borderId="19" xfId="58" applyFont="1" applyFill="1" applyBorder="1" applyAlignment="1">
      <alignment horizontal="center"/>
      <protection/>
    </xf>
    <xf numFmtId="0" fontId="27" fillId="37" borderId="19" xfId="0" applyFont="1" applyFill="1" applyBorder="1" applyAlignment="1">
      <alignment/>
    </xf>
    <xf numFmtId="0" fontId="13" fillId="39" borderId="19" xfId="58" applyFont="1" applyFill="1" applyBorder="1" applyAlignment="1">
      <alignment horizontal="center" vertical="center"/>
      <protection/>
    </xf>
    <xf numFmtId="0" fontId="27" fillId="39" borderId="19" xfId="58" applyFont="1" applyFill="1" applyBorder="1" applyAlignment="1">
      <alignment horizontal="center" vertical="center"/>
      <protection/>
    </xf>
    <xf numFmtId="0" fontId="12" fillId="40" borderId="19" xfId="0" applyFont="1" applyFill="1" applyBorder="1" applyAlignment="1">
      <alignment/>
    </xf>
    <xf numFmtId="0" fontId="27" fillId="0" borderId="0" xfId="58" applyFont="1" applyBorder="1">
      <alignment/>
      <protection/>
    </xf>
    <xf numFmtId="0" fontId="12" fillId="41" borderId="19" xfId="58" applyFont="1" applyFill="1" applyBorder="1" applyAlignment="1">
      <alignment horizontal="center" vertical="center"/>
      <protection/>
    </xf>
    <xf numFmtId="0" fontId="27" fillId="45" borderId="19" xfId="0" applyFont="1" applyFill="1" applyBorder="1" applyAlignment="1">
      <alignment/>
    </xf>
    <xf numFmtId="0" fontId="13" fillId="42" borderId="19" xfId="58" applyFont="1" applyFill="1" applyBorder="1" applyAlignment="1">
      <alignment horizontal="center" vertical="center"/>
      <protection/>
    </xf>
    <xf numFmtId="0" fontId="27" fillId="0" borderId="0" xfId="58" applyFont="1" applyAlignment="1">
      <alignment vertical="center"/>
      <protection/>
    </xf>
    <xf numFmtId="0" fontId="9" fillId="0" borderId="73" xfId="0" applyFont="1" applyFill="1" applyBorder="1" applyAlignment="1">
      <alignment horizontal="center" vertical="top" wrapText="1"/>
    </xf>
    <xf numFmtId="0" fontId="9" fillId="0" borderId="73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8" fillId="36" borderId="73" xfId="0" applyFont="1" applyFill="1" applyBorder="1" applyAlignment="1">
      <alignment horizontal="center"/>
    </xf>
    <xf numFmtId="0" fontId="11" fillId="36" borderId="7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 vertical="center" textRotation="90" wrapText="1"/>
    </xf>
    <xf numFmtId="1" fontId="17" fillId="0" borderId="74" xfId="0" applyNumberFormat="1" applyFont="1" applyFill="1" applyBorder="1" applyAlignment="1">
      <alignment horizontal="center" vertical="center" textRotation="90" wrapText="1"/>
    </xf>
    <xf numFmtId="1" fontId="12" fillId="39" borderId="0" xfId="0" applyNumberFormat="1" applyFont="1" applyFill="1" applyBorder="1" applyAlignment="1">
      <alignment horizontal="center" vertical="center" wrapText="1"/>
    </xf>
    <xf numFmtId="0" fontId="12" fillId="39" borderId="75" xfId="0" applyFont="1" applyFill="1" applyBorder="1" applyAlignment="1">
      <alignment horizontal="center" vertical="center"/>
    </xf>
    <xf numFmtId="0" fontId="12" fillId="39" borderId="76" xfId="0" applyFont="1" applyFill="1" applyBorder="1" applyAlignment="1">
      <alignment vertical="center" wrapText="1"/>
    </xf>
    <xf numFmtId="49" fontId="12" fillId="39" borderId="76" xfId="0" applyNumberFormat="1" applyFont="1" applyFill="1" applyBorder="1" applyAlignment="1">
      <alignment horizontal="center" vertical="center"/>
    </xf>
    <xf numFmtId="0" fontId="13" fillId="39" borderId="76" xfId="0" applyFont="1" applyFill="1" applyBorder="1" applyAlignment="1">
      <alignment horizontal="center" vertical="center"/>
    </xf>
    <xf numFmtId="0" fontId="12" fillId="39" borderId="76" xfId="0" applyFont="1" applyFill="1" applyBorder="1" applyAlignment="1">
      <alignment horizontal="center" vertical="center"/>
    </xf>
    <xf numFmtId="0" fontId="13" fillId="39" borderId="77" xfId="0" applyFont="1" applyFill="1" applyBorder="1" applyAlignment="1">
      <alignment horizontal="center" vertical="center"/>
    </xf>
    <xf numFmtId="0" fontId="13" fillId="39" borderId="78" xfId="0" applyFont="1" applyFill="1" applyBorder="1" applyAlignment="1">
      <alignment horizontal="center" vertical="center"/>
    </xf>
    <xf numFmtId="0" fontId="12" fillId="39" borderId="79" xfId="0" applyFont="1" applyFill="1" applyBorder="1" applyAlignment="1">
      <alignment horizontal="center" vertical="center"/>
    </xf>
    <xf numFmtId="0" fontId="12" fillId="39" borderId="80" xfId="0" applyFont="1" applyFill="1" applyBorder="1" applyAlignment="1">
      <alignment horizontal="center" vertical="center"/>
    </xf>
    <xf numFmtId="1" fontId="12" fillId="39" borderId="77" xfId="0" applyNumberFormat="1" applyFont="1" applyFill="1" applyBorder="1" applyAlignment="1">
      <alignment horizontal="center" vertical="center" wrapText="1"/>
    </xf>
    <xf numFmtId="1" fontId="12" fillId="39" borderId="78" xfId="0" applyNumberFormat="1" applyFont="1" applyFill="1" applyBorder="1" applyAlignment="1">
      <alignment horizontal="center" vertical="center" wrapText="1"/>
    </xf>
    <xf numFmtId="1" fontId="12" fillId="39" borderId="79" xfId="0" applyNumberFormat="1" applyFont="1" applyFill="1" applyBorder="1" applyAlignment="1">
      <alignment horizontal="center" vertical="center" wrapText="1"/>
    </xf>
    <xf numFmtId="1" fontId="12" fillId="39" borderId="80" xfId="0" applyNumberFormat="1" applyFont="1" applyFill="1" applyBorder="1" applyAlignment="1">
      <alignment horizontal="center" vertical="center" wrapText="1"/>
    </xf>
    <xf numFmtId="0" fontId="12" fillId="46" borderId="17" xfId="0" applyFont="1" applyFill="1" applyBorder="1" applyAlignment="1">
      <alignment horizontal="center" vertical="center"/>
    </xf>
    <xf numFmtId="0" fontId="12" fillId="46" borderId="41" xfId="0" applyFont="1" applyFill="1" applyBorder="1" applyAlignment="1">
      <alignment horizontal="center" vertical="center"/>
    </xf>
    <xf numFmtId="0" fontId="12" fillId="46" borderId="75" xfId="0" applyFont="1" applyFill="1" applyBorder="1" applyAlignment="1">
      <alignment horizontal="center" vertical="center"/>
    </xf>
    <xf numFmtId="0" fontId="12" fillId="46" borderId="20" xfId="0" applyFont="1" applyFill="1" applyBorder="1" applyAlignment="1">
      <alignment horizontal="center" vertical="center"/>
    </xf>
    <xf numFmtId="0" fontId="10" fillId="46" borderId="66" xfId="0" applyFont="1" applyFill="1" applyBorder="1" applyAlignment="1">
      <alignment/>
    </xf>
    <xf numFmtId="0" fontId="10" fillId="47" borderId="66" xfId="0" applyFont="1" applyFill="1" applyBorder="1" applyAlignment="1">
      <alignment/>
    </xf>
    <xf numFmtId="0" fontId="12" fillId="46" borderId="17" xfId="0" applyFont="1" applyFill="1" applyBorder="1" applyAlignment="1">
      <alignment vertical="center" wrapText="1"/>
    </xf>
    <xf numFmtId="0" fontId="12" fillId="46" borderId="75" xfId="0" applyFont="1" applyFill="1" applyBorder="1" applyAlignment="1">
      <alignment vertical="center" wrapText="1"/>
    </xf>
    <xf numFmtId="0" fontId="12" fillId="46" borderId="2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1" fontId="10" fillId="0" borderId="68" xfId="56" applyNumberFormat="1" applyFont="1" applyFill="1" applyBorder="1" applyAlignment="1">
      <alignment horizontal="center" vertical="center" wrapText="1"/>
      <protection/>
    </xf>
    <xf numFmtId="1" fontId="10" fillId="46" borderId="68" xfId="56" applyNumberFormat="1" applyFont="1" applyFill="1" applyBorder="1" applyAlignment="1">
      <alignment horizontal="center" vertical="center" wrapText="1"/>
      <protection/>
    </xf>
    <xf numFmtId="1" fontId="10" fillId="47" borderId="68" xfId="56" applyNumberFormat="1" applyFont="1" applyFill="1" applyBorder="1" applyAlignment="1">
      <alignment horizontal="center" vertical="center" wrapText="1"/>
      <protection/>
    </xf>
    <xf numFmtId="1" fontId="10" fillId="47" borderId="73" xfId="0" applyNumberFormat="1" applyFont="1" applyFill="1" applyBorder="1" applyAlignment="1">
      <alignment horizontal="center" vertical="center" wrapText="1"/>
    </xf>
    <xf numFmtId="1" fontId="10" fillId="46" borderId="73" xfId="56" applyNumberFormat="1" applyFont="1" applyFill="1" applyBorder="1" applyAlignment="1">
      <alignment horizontal="center" vertical="center" wrapText="1"/>
      <protection/>
    </xf>
    <xf numFmtId="1" fontId="10" fillId="47" borderId="73" xfId="55" applyNumberFormat="1" applyFont="1" applyFill="1" applyBorder="1" applyAlignment="1">
      <alignment horizontal="center" vertical="center" wrapText="1"/>
      <protection/>
    </xf>
    <xf numFmtId="1" fontId="10" fillId="35" borderId="73" xfId="56" applyNumberFormat="1" applyFont="1" applyFill="1" applyBorder="1" applyAlignment="1">
      <alignment horizontal="center" vertical="center" wrapText="1"/>
      <protection/>
    </xf>
    <xf numFmtId="0" fontId="12" fillId="46" borderId="27" xfId="0" applyFont="1" applyFill="1" applyBorder="1" applyAlignment="1">
      <alignment vertical="center" wrapText="1"/>
    </xf>
    <xf numFmtId="1" fontId="12" fillId="46" borderId="53" xfId="0" applyNumberFormat="1" applyFont="1" applyFill="1" applyBorder="1" applyAlignment="1">
      <alignment horizontal="center" vertical="center" wrapText="1"/>
    </xf>
    <xf numFmtId="1" fontId="12" fillId="46" borderId="18" xfId="0" applyNumberFormat="1" applyFont="1" applyFill="1" applyBorder="1" applyAlignment="1">
      <alignment horizontal="center" vertical="center" wrapText="1"/>
    </xf>
    <xf numFmtId="1" fontId="12" fillId="46" borderId="31" xfId="0" applyNumberFormat="1" applyFont="1" applyFill="1" applyBorder="1" applyAlignment="1">
      <alignment horizontal="center" vertical="center" wrapText="1"/>
    </xf>
    <xf numFmtId="1" fontId="12" fillId="46" borderId="29" xfId="0" applyNumberFormat="1" applyFont="1" applyFill="1" applyBorder="1" applyAlignment="1">
      <alignment horizontal="center" vertical="center" wrapText="1"/>
    </xf>
    <xf numFmtId="49" fontId="12" fillId="46" borderId="27" xfId="0" applyNumberFormat="1" applyFont="1" applyFill="1" applyBorder="1" applyAlignment="1">
      <alignment horizontal="center" vertical="center" wrapText="1"/>
    </xf>
    <xf numFmtId="0" fontId="13" fillId="46" borderId="76" xfId="0" applyFont="1" applyFill="1" applyBorder="1" applyAlignment="1">
      <alignment horizontal="center" vertical="center"/>
    </xf>
    <xf numFmtId="0" fontId="12" fillId="46" borderId="76" xfId="0" applyFont="1" applyFill="1" applyBorder="1" applyAlignment="1">
      <alignment horizontal="center" vertical="center"/>
    </xf>
    <xf numFmtId="0" fontId="12" fillId="46" borderId="38" xfId="0" applyFont="1" applyFill="1" applyBorder="1" applyAlignment="1">
      <alignment vertical="center" wrapText="1"/>
    </xf>
    <xf numFmtId="49" fontId="12" fillId="46" borderId="38" xfId="0" applyNumberFormat="1" applyFont="1" applyFill="1" applyBorder="1" applyAlignment="1">
      <alignment horizontal="center" vertical="center"/>
    </xf>
    <xf numFmtId="0" fontId="13" fillId="46" borderId="38" xfId="0" applyFont="1" applyFill="1" applyBorder="1" applyAlignment="1">
      <alignment horizontal="center" vertical="center"/>
    </xf>
    <xf numFmtId="0" fontId="13" fillId="46" borderId="0" xfId="0" applyFont="1" applyFill="1" applyBorder="1" applyAlignment="1">
      <alignment horizontal="center" vertical="center"/>
    </xf>
    <xf numFmtId="0" fontId="12" fillId="46" borderId="34" xfId="0" applyFont="1" applyFill="1" applyBorder="1" applyAlignment="1">
      <alignment horizontal="center" vertical="center"/>
    </xf>
    <xf numFmtId="1" fontId="12" fillId="46" borderId="0" xfId="0" applyNumberFormat="1" applyFont="1" applyFill="1" applyBorder="1" applyAlignment="1">
      <alignment horizontal="center" vertical="center" wrapText="1"/>
    </xf>
    <xf numFmtId="1" fontId="12" fillId="46" borderId="34" xfId="0" applyNumberFormat="1" applyFont="1" applyFill="1" applyBorder="1" applyAlignment="1">
      <alignment horizontal="center" vertical="center" wrapText="1"/>
    </xf>
    <xf numFmtId="0" fontId="12" fillId="46" borderId="0" xfId="0" applyFont="1" applyFill="1" applyBorder="1" applyAlignment="1">
      <alignment horizontal="center" vertical="center"/>
    </xf>
    <xf numFmtId="0" fontId="12" fillId="46" borderId="0" xfId="0" applyFont="1" applyFill="1" applyBorder="1" applyAlignment="1">
      <alignment vertical="center" wrapText="1"/>
    </xf>
    <xf numFmtId="49" fontId="18" fillId="46" borderId="0" xfId="0" applyNumberFormat="1" applyFont="1" applyFill="1" applyBorder="1" applyAlignment="1">
      <alignment horizontal="center" vertical="center" wrapText="1"/>
    </xf>
    <xf numFmtId="49" fontId="12" fillId="46" borderId="0" xfId="0" applyNumberFormat="1" applyFont="1" applyFill="1" applyBorder="1" applyAlignment="1">
      <alignment horizontal="center" vertical="center" wrapText="1"/>
    </xf>
    <xf numFmtId="49" fontId="12" fillId="46" borderId="0" xfId="0" applyNumberFormat="1" applyFont="1" applyFill="1" applyBorder="1" applyAlignment="1">
      <alignment horizontal="center" vertical="center"/>
    </xf>
    <xf numFmtId="0" fontId="12" fillId="48" borderId="17" xfId="0" applyFont="1" applyFill="1" applyBorder="1" applyAlignment="1">
      <alignment horizontal="center" vertical="center"/>
    </xf>
    <xf numFmtId="1" fontId="12" fillId="46" borderId="54" xfId="0" applyNumberFormat="1" applyFont="1" applyFill="1" applyBorder="1" applyAlignment="1">
      <alignment horizontal="center" vertical="center" wrapText="1"/>
    </xf>
    <xf numFmtId="0" fontId="13" fillId="46" borderId="81" xfId="0" applyFont="1" applyFill="1" applyBorder="1" applyAlignment="1">
      <alignment horizontal="center" vertical="center"/>
    </xf>
    <xf numFmtId="1" fontId="12" fillId="46" borderId="25" xfId="0" applyNumberFormat="1" applyFont="1" applyFill="1" applyBorder="1" applyAlignment="1">
      <alignment horizontal="center" vertical="center" wrapText="1"/>
    </xf>
    <xf numFmtId="0" fontId="12" fillId="46" borderId="81" xfId="0" applyFont="1" applyFill="1" applyBorder="1" applyAlignment="1">
      <alignment horizontal="center" vertical="center"/>
    </xf>
    <xf numFmtId="1" fontId="12" fillId="46" borderId="23" xfId="0" applyNumberFormat="1" applyFont="1" applyFill="1" applyBorder="1" applyAlignment="1">
      <alignment horizontal="center" vertical="center" wrapText="1"/>
    </xf>
    <xf numFmtId="1" fontId="12" fillId="46" borderId="81" xfId="0" applyNumberFormat="1" applyFont="1" applyFill="1" applyBorder="1" applyAlignment="1">
      <alignment horizontal="center" vertical="center" wrapText="1"/>
    </xf>
    <xf numFmtId="0" fontId="26" fillId="35" borderId="82" xfId="0" applyFont="1" applyFill="1" applyBorder="1" applyAlignment="1">
      <alignment/>
    </xf>
    <xf numFmtId="0" fontId="10" fillId="35" borderId="69" xfId="0" applyFont="1" applyFill="1" applyBorder="1" applyAlignment="1">
      <alignment vertical="top" wrapText="1"/>
    </xf>
    <xf numFmtId="0" fontId="10" fillId="35" borderId="29" xfId="0" applyFont="1" applyFill="1" applyBorder="1" applyAlignment="1">
      <alignment vertical="top" wrapText="1"/>
    </xf>
    <xf numFmtId="0" fontId="10" fillId="35" borderId="62" xfId="0" applyFont="1" applyFill="1" applyBorder="1" applyAlignment="1">
      <alignment vertical="top" wrapText="1"/>
    </xf>
    <xf numFmtId="0" fontId="10" fillId="35" borderId="26" xfId="0" applyFont="1" applyFill="1" applyBorder="1" applyAlignment="1">
      <alignment vertical="top" wrapText="1"/>
    </xf>
    <xf numFmtId="0" fontId="10" fillId="35" borderId="83" xfId="0" applyFont="1" applyFill="1" applyBorder="1" applyAlignment="1">
      <alignment vertical="top" wrapText="1"/>
    </xf>
    <xf numFmtId="0" fontId="10" fillId="35" borderId="84" xfId="0" applyFont="1" applyFill="1" applyBorder="1" applyAlignment="1">
      <alignment/>
    </xf>
    <xf numFmtId="0" fontId="0" fillId="0" borderId="85" xfId="0" applyFont="1" applyBorder="1" applyAlignment="1">
      <alignment/>
    </xf>
    <xf numFmtId="0" fontId="10" fillId="35" borderId="86" xfId="0" applyFont="1" applyFill="1" applyBorder="1" applyAlignment="1">
      <alignment/>
    </xf>
    <xf numFmtId="0" fontId="10" fillId="35" borderId="24" xfId="0" applyFont="1" applyFill="1" applyBorder="1" applyAlignment="1">
      <alignment vertical="top" wrapText="1"/>
    </xf>
    <xf numFmtId="0" fontId="10" fillId="35" borderId="87" xfId="55" applyFont="1" applyFill="1" applyBorder="1" applyAlignment="1">
      <alignment horizontal="left" vertical="top" wrapText="1"/>
      <protection/>
    </xf>
    <xf numFmtId="0" fontId="10" fillId="35" borderId="88" xfId="0" applyFont="1" applyFill="1" applyBorder="1" applyAlignment="1">
      <alignment horizontal="left" vertical="top" wrapText="1"/>
    </xf>
    <xf numFmtId="0" fontId="10" fillId="35" borderId="88" xfId="55" applyFont="1" applyFill="1" applyBorder="1" applyAlignment="1">
      <alignment horizontal="left" vertical="top" wrapText="1"/>
      <protection/>
    </xf>
    <xf numFmtId="0" fontId="10" fillId="35" borderId="62" xfId="55" applyFont="1" applyFill="1" applyBorder="1" applyAlignment="1">
      <alignment horizontal="left" vertical="top" wrapText="1"/>
      <protection/>
    </xf>
    <xf numFmtId="0" fontId="10" fillId="35" borderId="29" xfId="55" applyFont="1" applyFill="1" applyBorder="1" applyAlignment="1">
      <alignment horizontal="left" vertical="top" wrapText="1"/>
      <protection/>
    </xf>
    <xf numFmtId="0" fontId="10" fillId="35" borderId="89" xfId="55" applyFont="1" applyFill="1" applyBorder="1" applyAlignment="1">
      <alignment horizontal="left" vertical="top" wrapText="1"/>
      <protection/>
    </xf>
    <xf numFmtId="0" fontId="10" fillId="35" borderId="57" xfId="55" applyFont="1" applyFill="1" applyBorder="1" applyAlignment="1">
      <alignment horizontal="left" vertical="top" wrapText="1"/>
      <protection/>
    </xf>
    <xf numFmtId="0" fontId="10" fillId="35" borderId="70" xfId="0" applyFont="1" applyFill="1" applyBorder="1" applyAlignment="1">
      <alignment horizontal="left" vertical="top" wrapText="1"/>
    </xf>
    <xf numFmtId="0" fontId="10" fillId="35" borderId="68" xfId="55" applyFont="1" applyFill="1" applyBorder="1" applyAlignment="1">
      <alignment horizontal="left" vertical="top" wrapText="1"/>
      <protection/>
    </xf>
    <xf numFmtId="0" fontId="10" fillId="35" borderId="69" xfId="56" applyFont="1" applyFill="1" applyBorder="1" applyAlignment="1">
      <alignment horizontal="left" vertical="top" wrapText="1"/>
      <protection/>
    </xf>
    <xf numFmtId="0" fontId="10" fillId="35" borderId="66" xfId="0" applyFont="1" applyFill="1" applyBorder="1" applyAlignment="1">
      <alignment horizontal="left" vertical="top" wrapText="1"/>
    </xf>
    <xf numFmtId="0" fontId="10" fillId="35" borderId="70" xfId="55" applyFont="1" applyFill="1" applyBorder="1" applyAlignment="1">
      <alignment horizontal="left" vertical="top" wrapText="1"/>
      <protection/>
    </xf>
    <xf numFmtId="0" fontId="10" fillId="35" borderId="29" xfId="56" applyFont="1" applyFill="1" applyBorder="1" applyAlignment="1">
      <alignment horizontal="left" vertical="top" wrapText="1"/>
      <protection/>
    </xf>
    <xf numFmtId="0" fontId="10" fillId="35" borderId="42" xfId="56" applyFont="1" applyFill="1" applyBorder="1" applyAlignment="1">
      <alignment horizontal="left" vertical="top" wrapText="1"/>
      <protection/>
    </xf>
    <xf numFmtId="0" fontId="30" fillId="35" borderId="51" xfId="0" applyFont="1" applyFill="1" applyBorder="1" applyAlignment="1">
      <alignment horizontal="left" vertical="top" wrapText="1"/>
    </xf>
    <xf numFmtId="0" fontId="10" fillId="35" borderId="72" xfId="0" applyFont="1" applyFill="1" applyBorder="1" applyAlignment="1">
      <alignment horizontal="left" vertical="top" wrapText="1"/>
    </xf>
    <xf numFmtId="0" fontId="30" fillId="35" borderId="29" xfId="0" applyFont="1" applyFill="1" applyBorder="1" applyAlignment="1">
      <alignment vertical="top" wrapText="1"/>
    </xf>
    <xf numFmtId="0" fontId="10" fillId="35" borderId="6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54" applyFont="1" applyBorder="1" applyAlignment="1">
      <alignment horizontal="left" vertical="center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1" fontId="12" fillId="35" borderId="55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39" xfId="0" applyNumberFormat="1" applyFont="1" applyFill="1" applyBorder="1" applyAlignment="1">
      <alignment horizontal="center" vertical="center" wrapText="1"/>
    </xf>
    <xf numFmtId="0" fontId="13" fillId="0" borderId="90" xfId="0" applyFont="1" applyBorder="1" applyAlignment="1">
      <alignment horizontal="left" vertical="center" wrapText="1"/>
    </xf>
    <xf numFmtId="1" fontId="13" fillId="35" borderId="91" xfId="0" applyNumberFormat="1" applyFont="1" applyFill="1" applyBorder="1" applyAlignment="1">
      <alignment horizontal="center" vertical="center" textRotation="90" wrapText="1"/>
    </xf>
    <xf numFmtId="1" fontId="12" fillId="35" borderId="54" xfId="0" applyNumberFormat="1" applyFont="1" applyFill="1" applyBorder="1" applyAlignment="1">
      <alignment horizontal="center" vertical="center" wrapText="1"/>
    </xf>
    <xf numFmtId="1" fontId="17" fillId="35" borderId="90" xfId="0" applyNumberFormat="1" applyFont="1" applyFill="1" applyBorder="1" applyAlignment="1">
      <alignment horizontal="center" vertical="center" textRotation="90" wrapText="1"/>
    </xf>
    <xf numFmtId="1" fontId="17" fillId="0" borderId="19" xfId="0" applyNumberFormat="1" applyFont="1" applyFill="1" applyBorder="1" applyAlignment="1">
      <alignment horizontal="center" vertical="center" wrapText="1"/>
    </xf>
    <xf numFmtId="1" fontId="12" fillId="35" borderId="92" xfId="0" applyNumberFormat="1" applyFont="1" applyFill="1" applyBorder="1" applyAlignment="1">
      <alignment horizontal="center" vertical="center" wrapText="1"/>
    </xf>
    <xf numFmtId="1" fontId="12" fillId="35" borderId="55" xfId="0" applyNumberFormat="1" applyFont="1" applyFill="1" applyBorder="1" applyAlignment="1">
      <alignment horizontal="center" wrapText="1"/>
    </xf>
    <xf numFmtId="0" fontId="11" fillId="0" borderId="91" xfId="0" applyFont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1" fontId="17" fillId="0" borderId="90" xfId="0" applyNumberFormat="1" applyFont="1" applyFill="1" applyBorder="1" applyAlignment="1">
      <alignment horizontal="center" vertical="center" textRotation="90" wrapText="1"/>
    </xf>
    <xf numFmtId="1" fontId="17" fillId="0" borderId="19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11" fillId="0" borderId="66" xfId="55" applyFont="1" applyBorder="1" applyAlignment="1">
      <alignment horizontal="center" vertical="center" textRotation="90" wrapText="1"/>
      <protection/>
    </xf>
    <xf numFmtId="0" fontId="11" fillId="0" borderId="66" xfId="55" applyFont="1" applyBorder="1" applyAlignment="1">
      <alignment horizontal="center" vertical="center" wrapText="1"/>
      <protection/>
    </xf>
    <xf numFmtId="0" fontId="11" fillId="0" borderId="66" xfId="56" applyFont="1" applyBorder="1" applyAlignment="1">
      <alignment horizontal="center" vertical="center" textRotation="90" wrapText="1"/>
      <protection/>
    </xf>
    <xf numFmtId="0" fontId="11" fillId="0" borderId="69" xfId="56" applyFont="1" applyBorder="1" applyAlignment="1">
      <alignment horizontal="center" vertical="center" textRotation="90" wrapText="1"/>
      <protection/>
    </xf>
    <xf numFmtId="0" fontId="11" fillId="35" borderId="0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86" xfId="0" applyFont="1" applyFill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 wrapText="1"/>
    </xf>
    <xf numFmtId="0" fontId="11" fillId="35" borderId="68" xfId="0" applyFont="1" applyFill="1" applyBorder="1" applyAlignment="1">
      <alignment horizontal="center" vertical="top" wrapText="1"/>
    </xf>
    <xf numFmtId="0" fontId="11" fillId="35" borderId="93" xfId="0" applyFont="1" applyFill="1" applyBorder="1" applyAlignment="1">
      <alignment horizontal="center" vertical="center" wrapText="1"/>
    </xf>
    <xf numFmtId="0" fontId="11" fillId="35" borderId="72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0" borderId="0" xfId="57" applyFont="1" applyBorder="1" applyAlignment="1">
      <alignment horizontal="center" vertical="center" wrapText="1"/>
      <protection/>
    </xf>
    <xf numFmtId="0" fontId="11" fillId="0" borderId="66" xfId="57" applyFont="1" applyBorder="1" applyAlignment="1">
      <alignment horizontal="left" vertical="center" wrapText="1"/>
      <protection/>
    </xf>
    <xf numFmtId="0" fontId="8" fillId="0" borderId="0" xfId="58" applyFont="1" applyBorder="1" applyAlignment="1">
      <alignment horizontal="center" vertical="top" wrapText="1"/>
      <protection/>
    </xf>
    <xf numFmtId="0" fontId="28" fillId="0" borderId="66" xfId="58" applyFont="1" applyBorder="1" applyAlignment="1">
      <alignment horizontal="center" vertical="center" textRotation="90"/>
      <protection/>
    </xf>
    <xf numFmtId="49" fontId="27" fillId="0" borderId="66" xfId="58" applyNumberFormat="1" applyFont="1" applyBorder="1" applyAlignment="1">
      <alignment horizontal="center" vertical="center"/>
      <protection/>
    </xf>
    <xf numFmtId="49" fontId="27" fillId="0" borderId="31" xfId="58" applyNumberFormat="1" applyFont="1" applyBorder="1" applyAlignment="1">
      <alignment horizontal="center" vertical="center"/>
      <protection/>
    </xf>
    <xf numFmtId="49" fontId="27" fillId="0" borderId="30" xfId="58" applyNumberFormat="1" applyFont="1" applyBorder="1" applyAlignment="1">
      <alignment horizontal="center" vertical="center"/>
      <protection/>
    </xf>
    <xf numFmtId="49" fontId="27" fillId="43" borderId="66" xfId="58" applyNumberFormat="1" applyFont="1" applyFill="1" applyBorder="1" applyAlignment="1">
      <alignment horizontal="center" vertical="center" textRotation="90"/>
      <protection/>
    </xf>
    <xf numFmtId="49" fontId="27" fillId="0" borderId="66" xfId="58" applyNumberFormat="1" applyFont="1" applyBorder="1" applyAlignment="1">
      <alignment horizontal="center" vertical="center" textRotation="90"/>
      <protection/>
    </xf>
    <xf numFmtId="49" fontId="27" fillId="0" borderId="68" xfId="58" applyNumberFormat="1" applyFont="1" applyBorder="1" applyAlignment="1">
      <alignment horizontal="center" vertical="center" textRotation="90"/>
      <protection/>
    </xf>
    <xf numFmtId="49" fontId="27" fillId="41" borderId="66" xfId="58" applyNumberFormat="1" applyFont="1" applyFill="1" applyBorder="1" applyAlignment="1">
      <alignment horizontal="center" vertical="center" textRotation="90"/>
      <protection/>
    </xf>
    <xf numFmtId="0" fontId="27" fillId="0" borderId="0" xfId="0" applyFont="1" applyBorder="1" applyAlignment="1">
      <alignment horizontal="left"/>
    </xf>
    <xf numFmtId="49" fontId="27" fillId="43" borderId="68" xfId="58" applyNumberFormat="1" applyFont="1" applyFill="1" applyBorder="1" applyAlignment="1">
      <alignment horizontal="center" vertical="center" textRotation="90"/>
      <protection/>
    </xf>
    <xf numFmtId="0" fontId="27" fillId="0" borderId="0" xfId="58" applyFont="1" applyBorder="1" applyAlignment="1">
      <alignment horizontal="left" vertical="center"/>
      <protection/>
    </xf>
    <xf numFmtId="0" fontId="12" fillId="0" borderId="0" xfId="53" applyFont="1" applyBorder="1" applyAlignment="1">
      <alignment horizontal="left"/>
      <protection/>
    </xf>
    <xf numFmtId="49" fontId="27" fillId="41" borderId="68" xfId="58" applyNumberFormat="1" applyFont="1" applyFill="1" applyBorder="1" applyAlignment="1">
      <alignment horizontal="center" vertical="center" textRotation="90"/>
      <protection/>
    </xf>
    <xf numFmtId="0" fontId="27" fillId="0" borderId="0" xfId="58" applyFont="1" applyBorder="1" applyAlignment="1">
      <alignment horizontal="left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Календар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114300</xdr:rowOff>
    </xdr:from>
    <xdr:to>
      <xdr:col>13</xdr:col>
      <xdr:colOff>590550</xdr:colOff>
      <xdr:row>6</xdr:row>
      <xdr:rowOff>19050</xdr:rowOff>
    </xdr:to>
    <xdr:pic>
      <xdr:nvPicPr>
        <xdr:cNvPr id="1" name="Picutre 1"/>
        <xdr:cNvPicPr preferRelativeResize="1">
          <a:picLocks noChangeAspect="1"/>
        </xdr:cNvPicPr>
      </xdr:nvPicPr>
      <xdr:blipFill>
        <a:blip r:embed="rId1"/>
        <a:srcRect l="4499" t="3100" r="9024"/>
        <a:stretch>
          <a:fillRect/>
        </a:stretch>
      </xdr:blipFill>
      <xdr:spPr>
        <a:xfrm>
          <a:off x="5829300" y="114300"/>
          <a:ext cx="2562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P7" sqref="P7"/>
    </sheetView>
  </sheetViews>
  <sheetFormatPr defaultColWidth="9.00390625" defaultRowHeight="12.75"/>
  <sheetData>
    <row r="1" spans="1:14" ht="38.25" customHeight="1">
      <c r="A1" s="493"/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</row>
    <row r="2" spans="1:14" ht="15" customHeigh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ht="15" customHeight="1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1:14" ht="18.75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14" ht="18.75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</row>
    <row r="6" spans="1:14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495" t="s">
        <v>0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</row>
    <row r="8" spans="1:14" ht="18">
      <c r="A8" s="496" t="s">
        <v>1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</row>
    <row r="9" spans="1:14" ht="40.5" customHeight="1">
      <c r="A9" s="497" t="s">
        <v>2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</row>
    <row r="10" spans="1:14" ht="28.5" customHeight="1">
      <c r="A10" s="496" t="s">
        <v>3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</row>
    <row r="11" spans="1:14" ht="17.25">
      <c r="A11" s="495" t="s">
        <v>4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</row>
    <row r="12" spans="1:14" ht="18">
      <c r="A12" s="498" t="s">
        <v>5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</row>
    <row r="13" spans="1:14" ht="3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">
      <c r="A16" s="499" t="s">
        <v>6</v>
      </c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</row>
    <row r="17" spans="1:14" ht="17.25" customHeight="1">
      <c r="A17" s="499" t="s">
        <v>7</v>
      </c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</row>
    <row r="18" spans="1:14" ht="15.75" customHeight="1">
      <c r="A18" s="500" t="s">
        <v>377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</row>
    <row r="19" spans="1:14" ht="15.75" customHeight="1">
      <c r="A19" s="499" t="s">
        <v>8</v>
      </c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</row>
    <row r="20" spans="1:14" ht="17.25" customHeight="1">
      <c r="A20" s="499" t="s">
        <v>9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</row>
    <row r="21" spans="1:14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3" spans="1:14" ht="18.75" customHeight="1">
      <c r="A23" s="493"/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</row>
    <row r="24" spans="1:14" ht="18">
      <c r="A24" s="494"/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</row>
    <row r="25" spans="1:14" ht="18">
      <c r="A25" s="49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</row>
    <row r="26" spans="1:14" ht="18">
      <c r="A26" s="494"/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</row>
    <row r="27" spans="1:14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customHeight="1">
      <c r="A32" s="501"/>
      <c r="B32" s="501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</row>
    <row r="33" spans="1:14" ht="18">
      <c r="A33" s="499"/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</row>
    <row r="34" spans="1:14" ht="18">
      <c r="A34" s="500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</row>
    <row r="35" spans="1:14" ht="18">
      <c r="A35" s="499"/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</row>
    <row r="36" spans="1:14" ht="18">
      <c r="A36" s="499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</row>
    <row r="37" spans="1:14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 selectLockedCells="1" selectUnlockedCells="1"/>
  <mergeCells count="25">
    <mergeCell ref="A36:N36"/>
    <mergeCell ref="A25:N25"/>
    <mergeCell ref="A26:N26"/>
    <mergeCell ref="A32:N32"/>
    <mergeCell ref="A33:N33"/>
    <mergeCell ref="A34:N34"/>
    <mergeCell ref="A35:N35"/>
    <mergeCell ref="A17:N17"/>
    <mergeCell ref="A18:N18"/>
    <mergeCell ref="A19:N19"/>
    <mergeCell ref="A20:N20"/>
    <mergeCell ref="A23:N23"/>
    <mergeCell ref="A24:N24"/>
    <mergeCell ref="A8:N8"/>
    <mergeCell ref="A9:N9"/>
    <mergeCell ref="A10:N10"/>
    <mergeCell ref="A11:N11"/>
    <mergeCell ref="A12:N12"/>
    <mergeCell ref="A16:N16"/>
    <mergeCell ref="A1:N1"/>
    <mergeCell ref="A2:N2"/>
    <mergeCell ref="A3:N3"/>
    <mergeCell ref="A4:N4"/>
    <mergeCell ref="A5:N5"/>
    <mergeCell ref="A7:N7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8.8515625" style="0" customWidth="1"/>
    <col min="2" max="2" width="22.28125" style="0" customWidth="1"/>
    <col min="3" max="3" width="10.57421875" style="0" customWidth="1"/>
    <col min="4" max="4" width="18.57421875" style="0" customWidth="1"/>
    <col min="5" max="5" width="16.421875" style="0" customWidth="1"/>
    <col min="6" max="6" width="17.00390625" style="0" customWidth="1"/>
    <col min="7" max="7" width="17.140625" style="0" customWidth="1"/>
    <col min="8" max="8" width="12.57421875" style="0" customWidth="1"/>
    <col min="9" max="9" width="10.28125" style="0" customWidth="1"/>
  </cols>
  <sheetData>
    <row r="1" spans="1:10" ht="40.5" customHeight="1">
      <c r="A1" s="502" t="s">
        <v>378</v>
      </c>
      <c r="B1" s="502"/>
      <c r="C1" s="502"/>
      <c r="D1" s="502"/>
      <c r="E1" s="502"/>
      <c r="F1" s="502"/>
      <c r="G1" s="502"/>
      <c r="H1" s="502"/>
      <c r="I1" s="2"/>
      <c r="J1" s="2"/>
    </row>
    <row r="2" spans="1:10" ht="14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8.75" customHeight="1">
      <c r="A3" s="3"/>
      <c r="B3" s="3"/>
      <c r="C3" s="3"/>
      <c r="D3" s="503" t="s">
        <v>10</v>
      </c>
      <c r="E3" s="503"/>
      <c r="F3" s="503"/>
      <c r="G3" s="503"/>
      <c r="H3" s="503"/>
      <c r="I3" s="3"/>
      <c r="J3" s="3"/>
    </row>
    <row r="4" spans="4:8" ht="43.5" customHeight="1">
      <c r="D4" s="504" t="s">
        <v>11</v>
      </c>
      <c r="E4" s="504"/>
      <c r="F4" s="504"/>
      <c r="G4" s="504"/>
      <c r="H4" s="504"/>
    </row>
    <row r="5" spans="1:9" ht="62.25">
      <c r="A5" s="399" t="s">
        <v>12</v>
      </c>
      <c r="B5" s="399" t="s">
        <v>13</v>
      </c>
      <c r="C5" s="399" t="s">
        <v>14</v>
      </c>
      <c r="D5" s="399" t="s">
        <v>15</v>
      </c>
      <c r="E5" s="399" t="s">
        <v>16</v>
      </c>
      <c r="F5" s="399" t="s">
        <v>17</v>
      </c>
      <c r="G5" s="399" t="s">
        <v>18</v>
      </c>
      <c r="H5" s="399" t="s">
        <v>19</v>
      </c>
      <c r="I5" s="399" t="s">
        <v>20</v>
      </c>
    </row>
    <row r="6" spans="1:9" ht="15.75" customHeight="1">
      <c r="A6" s="400" t="s">
        <v>21</v>
      </c>
      <c r="B6" s="400">
        <v>39</v>
      </c>
      <c r="C6" s="400">
        <v>0</v>
      </c>
      <c r="D6" s="400">
        <v>0</v>
      </c>
      <c r="E6" s="400">
        <v>2</v>
      </c>
      <c r="F6" s="400">
        <v>0</v>
      </c>
      <c r="G6" s="400">
        <v>0</v>
      </c>
      <c r="H6" s="400">
        <v>11</v>
      </c>
      <c r="I6" s="400">
        <f>SUM(B6:H6)</f>
        <v>52</v>
      </c>
    </row>
    <row r="7" spans="1:9" ht="16.5" customHeight="1">
      <c r="A7" s="400" t="s">
        <v>22</v>
      </c>
      <c r="B7" s="400">
        <v>36</v>
      </c>
      <c r="C7" s="400">
        <v>3</v>
      </c>
      <c r="D7" s="400">
        <v>0</v>
      </c>
      <c r="E7" s="400">
        <v>2</v>
      </c>
      <c r="F7" s="400">
        <v>0</v>
      </c>
      <c r="G7" s="400">
        <v>0</v>
      </c>
      <c r="H7" s="400">
        <v>11</v>
      </c>
      <c r="I7" s="400">
        <f>SUM(B7:H7)</f>
        <v>52</v>
      </c>
    </row>
    <row r="8" spans="1:9" ht="19.5" customHeight="1">
      <c r="A8" s="400" t="s">
        <v>23</v>
      </c>
      <c r="B8" s="400">
        <v>31</v>
      </c>
      <c r="C8" s="400">
        <v>2</v>
      </c>
      <c r="D8" s="400">
        <v>7</v>
      </c>
      <c r="E8" s="401">
        <v>2</v>
      </c>
      <c r="F8" s="400">
        <v>0</v>
      </c>
      <c r="G8" s="400">
        <v>0</v>
      </c>
      <c r="H8" s="400">
        <v>10</v>
      </c>
      <c r="I8" s="400">
        <f>SUM(B8:H8)</f>
        <v>52</v>
      </c>
    </row>
    <row r="9" spans="1:9" ht="19.5" customHeight="1">
      <c r="A9" s="400" t="s">
        <v>24</v>
      </c>
      <c r="B9" s="400">
        <v>17</v>
      </c>
      <c r="C9" s="400">
        <v>0</v>
      </c>
      <c r="D9" s="400">
        <v>13</v>
      </c>
      <c r="E9" s="401">
        <v>1</v>
      </c>
      <c r="F9" s="400">
        <v>6</v>
      </c>
      <c r="G9" s="400">
        <v>4</v>
      </c>
      <c r="H9" s="400">
        <v>2</v>
      </c>
      <c r="I9" s="400">
        <f>SUM(B9:H9)</f>
        <v>43</v>
      </c>
    </row>
    <row r="10" spans="1:9" ht="19.5" customHeight="1">
      <c r="A10" s="402" t="s">
        <v>25</v>
      </c>
      <c r="B10" s="402">
        <f>B6+B7+B8+B9</f>
        <v>123</v>
      </c>
      <c r="C10" s="402">
        <f>C6+C7+C8+C9</f>
        <v>5</v>
      </c>
      <c r="D10" s="402">
        <f>D6+D7+D8+D9</f>
        <v>20</v>
      </c>
      <c r="E10" s="403">
        <f>SUM(E6:E9)</f>
        <v>7</v>
      </c>
      <c r="F10" s="403">
        <f>SUM(F6:F9)</f>
        <v>6</v>
      </c>
      <c r="G10" s="403">
        <f>SUM(G6:G9)</f>
        <v>4</v>
      </c>
      <c r="H10" s="403">
        <f>SUM(H6:H9)</f>
        <v>34</v>
      </c>
      <c r="I10" s="403">
        <v>199</v>
      </c>
    </row>
    <row r="11" spans="1:9" ht="15">
      <c r="A11" s="400"/>
      <c r="B11" s="400">
        <v>4428</v>
      </c>
      <c r="C11" s="400">
        <v>216</v>
      </c>
      <c r="D11" s="400">
        <v>684</v>
      </c>
      <c r="E11" s="400"/>
      <c r="F11" s="400"/>
      <c r="G11" s="400"/>
      <c r="H11" s="400"/>
      <c r="I11" s="400"/>
    </row>
    <row r="12" spans="1:9" ht="15">
      <c r="A12" s="400"/>
      <c r="B12" s="404">
        <f>B11+C11+D11</f>
        <v>5328</v>
      </c>
      <c r="C12" s="400"/>
      <c r="D12" s="400"/>
      <c r="E12" s="400"/>
      <c r="F12" s="400"/>
      <c r="G12" s="400"/>
      <c r="H12" s="400"/>
      <c r="I12" s="400"/>
    </row>
  </sheetData>
  <sheetProtection selectLockedCells="1" selectUnlockedCells="1"/>
  <mergeCells count="3">
    <mergeCell ref="A1:H1"/>
    <mergeCell ref="D3:H3"/>
    <mergeCell ref="D4:H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9"/>
  <sheetViews>
    <sheetView tabSelected="1" zoomScale="80" zoomScaleNormal="80" zoomScaleSheetLayoutView="110" zoomScalePageLayoutView="0" workbookViewId="0" topLeftCell="A49">
      <selection activeCell="C68" sqref="C68"/>
    </sheetView>
  </sheetViews>
  <sheetFormatPr defaultColWidth="9.00390625" defaultRowHeight="12.75"/>
  <cols>
    <col min="1" max="1" width="10.421875" style="0" customWidth="1"/>
    <col min="2" max="2" width="40.00390625" style="0" customWidth="1"/>
    <col min="3" max="3" width="13.00390625" style="0" customWidth="1"/>
    <col min="4" max="4" width="6.57421875" style="0" customWidth="1"/>
    <col min="5" max="5" width="5.8515625" style="0" customWidth="1"/>
    <col min="6" max="6" width="5.57421875" style="0" customWidth="1"/>
    <col min="7" max="7" width="5.7109375" style="0" customWidth="1"/>
    <col min="8" max="8" width="5.28125" style="0" customWidth="1"/>
    <col min="9" max="10" width="6.57421875" style="4" customWidth="1"/>
    <col min="11" max="11" width="6.57421875" style="0" customWidth="1"/>
    <col min="12" max="12" width="7.28125" style="0" customWidth="1"/>
    <col min="13" max="16" width="6.57421875" style="0" customWidth="1"/>
    <col min="17" max="17" width="6.8515625" style="0" customWidth="1"/>
    <col min="18" max="19" width="9.00390625" style="0" customWidth="1"/>
    <col min="20" max="20" width="6.28125" style="0" customWidth="1"/>
  </cols>
  <sheetData>
    <row r="1" spans="1:18" ht="21.75" customHeight="1">
      <c r="A1" s="515" t="s">
        <v>379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"/>
      <c r="R1" s="6"/>
    </row>
    <row r="2" spans="1:18" ht="27.75" customHeight="1">
      <c r="A2" s="516" t="s">
        <v>26</v>
      </c>
      <c r="B2" s="517" t="s">
        <v>27</v>
      </c>
      <c r="C2" s="518" t="s">
        <v>28</v>
      </c>
      <c r="D2" s="506" t="s">
        <v>29</v>
      </c>
      <c r="E2" s="506"/>
      <c r="F2" s="506"/>
      <c r="G2" s="506"/>
      <c r="H2" s="506"/>
      <c r="I2" s="506" t="s">
        <v>30</v>
      </c>
      <c r="J2" s="506"/>
      <c r="K2" s="506"/>
      <c r="L2" s="506"/>
      <c r="M2" s="506"/>
      <c r="N2" s="506"/>
      <c r="O2" s="506"/>
      <c r="P2" s="506"/>
      <c r="Q2" s="5"/>
      <c r="R2" s="6"/>
    </row>
    <row r="3" spans="1:18" ht="24" customHeight="1">
      <c r="A3" s="516"/>
      <c r="B3" s="517"/>
      <c r="C3" s="518"/>
      <c r="D3" s="519" t="s">
        <v>31</v>
      </c>
      <c r="E3" s="520" t="s">
        <v>32</v>
      </c>
      <c r="F3" s="512" t="s">
        <v>33</v>
      </c>
      <c r="G3" s="512"/>
      <c r="H3" s="512"/>
      <c r="I3" s="507" t="s">
        <v>34</v>
      </c>
      <c r="J3" s="507"/>
      <c r="K3" s="507" t="s">
        <v>35</v>
      </c>
      <c r="L3" s="507"/>
      <c r="M3" s="507" t="s">
        <v>36</v>
      </c>
      <c r="N3" s="507"/>
      <c r="O3" s="507" t="s">
        <v>37</v>
      </c>
      <c r="P3" s="507"/>
      <c r="Q3" s="5"/>
      <c r="R3" s="6"/>
    </row>
    <row r="4" spans="1:18" ht="14.25" customHeight="1">
      <c r="A4" s="516"/>
      <c r="B4" s="517"/>
      <c r="C4" s="518"/>
      <c r="D4" s="519"/>
      <c r="E4" s="520"/>
      <c r="F4" s="511" t="s">
        <v>38</v>
      </c>
      <c r="G4" s="512" t="s">
        <v>39</v>
      </c>
      <c r="H4" s="512"/>
      <c r="I4" s="7" t="s">
        <v>40</v>
      </c>
      <c r="J4" s="8" t="s">
        <v>41</v>
      </c>
      <c r="K4" s="7" t="s">
        <v>42</v>
      </c>
      <c r="L4" s="9" t="s">
        <v>43</v>
      </c>
      <c r="M4" s="10" t="s">
        <v>44</v>
      </c>
      <c r="N4" s="8" t="s">
        <v>45</v>
      </c>
      <c r="O4" s="7" t="s">
        <v>46</v>
      </c>
      <c r="P4" s="9" t="s">
        <v>47</v>
      </c>
      <c r="Q4" s="5"/>
      <c r="R4" s="6"/>
    </row>
    <row r="5" spans="1:18" ht="51" customHeight="1">
      <c r="A5" s="516"/>
      <c r="B5" s="517"/>
      <c r="C5" s="518"/>
      <c r="D5" s="519"/>
      <c r="E5" s="520"/>
      <c r="F5" s="511"/>
      <c r="G5" s="405" t="s">
        <v>48</v>
      </c>
      <c r="H5" s="406" t="s">
        <v>49</v>
      </c>
      <c r="I5" s="11">
        <v>17</v>
      </c>
      <c r="J5" s="12">
        <v>22</v>
      </c>
      <c r="K5" s="13">
        <v>17</v>
      </c>
      <c r="L5" s="14">
        <v>23</v>
      </c>
      <c r="M5" s="11">
        <v>17</v>
      </c>
      <c r="N5" s="15">
        <v>22</v>
      </c>
      <c r="O5" s="16">
        <v>17</v>
      </c>
      <c r="P5" s="17">
        <v>13</v>
      </c>
      <c r="Q5" s="18">
        <f>SUM(I5:P5)</f>
        <v>148</v>
      </c>
      <c r="R5" s="6"/>
    </row>
    <row r="6" spans="1:18" ht="16.5" customHeight="1">
      <c r="A6" s="19" t="s">
        <v>50</v>
      </c>
      <c r="B6" s="20" t="s">
        <v>51</v>
      </c>
      <c r="C6" s="21"/>
      <c r="D6" s="22">
        <f aca="true" t="shared" si="0" ref="D6:P6">D7+D15+D17+D20+D26</f>
        <v>2106</v>
      </c>
      <c r="E6" s="22">
        <f t="shared" si="0"/>
        <v>702</v>
      </c>
      <c r="F6" s="22">
        <f t="shared" si="0"/>
        <v>1404</v>
      </c>
      <c r="G6" s="23">
        <f t="shared" si="0"/>
        <v>578</v>
      </c>
      <c r="H6" s="24">
        <f t="shared" si="0"/>
        <v>0</v>
      </c>
      <c r="I6" s="23">
        <f t="shared" si="0"/>
        <v>512</v>
      </c>
      <c r="J6" s="24">
        <f t="shared" si="0"/>
        <v>744</v>
      </c>
      <c r="K6" s="23">
        <f t="shared" si="0"/>
        <v>148</v>
      </c>
      <c r="L6" s="24">
        <f t="shared" si="0"/>
        <v>0</v>
      </c>
      <c r="M6" s="23">
        <f t="shared" si="0"/>
        <v>0</v>
      </c>
      <c r="N6" s="24">
        <f t="shared" si="0"/>
        <v>0</v>
      </c>
      <c r="O6" s="23">
        <f t="shared" si="0"/>
        <v>0</v>
      </c>
      <c r="P6" s="24">
        <f t="shared" si="0"/>
        <v>0</v>
      </c>
      <c r="Q6" s="25"/>
      <c r="R6" s="6"/>
    </row>
    <row r="7" spans="1:18" ht="15.75" customHeight="1">
      <c r="A7" s="26" t="s">
        <v>52</v>
      </c>
      <c r="B7" s="27" t="s">
        <v>53</v>
      </c>
      <c r="C7" s="28"/>
      <c r="D7" s="29">
        <f aca="true" t="shared" si="1" ref="D7:P7">D8+D9+D10+D11+D12+D13+D14</f>
        <v>983</v>
      </c>
      <c r="E7" s="29">
        <f t="shared" si="1"/>
        <v>328</v>
      </c>
      <c r="F7" s="29">
        <f t="shared" si="1"/>
        <v>655</v>
      </c>
      <c r="G7" s="29">
        <f t="shared" si="1"/>
        <v>339</v>
      </c>
      <c r="H7" s="29">
        <f t="shared" si="1"/>
        <v>0</v>
      </c>
      <c r="I7" s="29">
        <f t="shared" si="1"/>
        <v>236</v>
      </c>
      <c r="J7" s="29">
        <f t="shared" si="1"/>
        <v>345</v>
      </c>
      <c r="K7" s="29">
        <f t="shared" si="1"/>
        <v>74</v>
      </c>
      <c r="L7" s="29">
        <f t="shared" si="1"/>
        <v>0</v>
      </c>
      <c r="M7" s="29">
        <f t="shared" si="1"/>
        <v>0</v>
      </c>
      <c r="N7" s="29">
        <f t="shared" si="1"/>
        <v>0</v>
      </c>
      <c r="O7" s="29">
        <f t="shared" si="1"/>
        <v>0</v>
      </c>
      <c r="P7" s="29">
        <f t="shared" si="1"/>
        <v>0</v>
      </c>
      <c r="Q7" s="30"/>
      <c r="R7" s="6"/>
    </row>
    <row r="8" spans="1:18" ht="12.75">
      <c r="A8" s="31" t="s">
        <v>54</v>
      </c>
      <c r="B8" s="32" t="s">
        <v>55</v>
      </c>
      <c r="C8" s="33" t="s">
        <v>56</v>
      </c>
      <c r="D8" s="34">
        <f aca="true" t="shared" si="2" ref="D8:D14">E8+F8</f>
        <v>117</v>
      </c>
      <c r="E8" s="34">
        <v>39</v>
      </c>
      <c r="F8" s="35">
        <f aca="true" t="shared" si="3" ref="F8:F14">I8+J8+K8+L8+M8+N8+O8+P8</f>
        <v>78</v>
      </c>
      <c r="G8" s="36">
        <v>38</v>
      </c>
      <c r="H8" s="37"/>
      <c r="I8" s="38">
        <v>32</v>
      </c>
      <c r="J8" s="39">
        <v>46</v>
      </c>
      <c r="K8" s="40">
        <v>0</v>
      </c>
      <c r="L8" s="41">
        <v>0</v>
      </c>
      <c r="M8" s="38">
        <v>0</v>
      </c>
      <c r="N8" s="39">
        <v>0</v>
      </c>
      <c r="O8" s="40">
        <v>0</v>
      </c>
      <c r="P8" s="39">
        <v>0</v>
      </c>
      <c r="Q8" s="42">
        <v>78</v>
      </c>
      <c r="R8" s="6"/>
    </row>
    <row r="9" spans="1:18" ht="12.75">
      <c r="A9" s="31" t="s">
        <v>57</v>
      </c>
      <c r="B9" s="32" t="s">
        <v>58</v>
      </c>
      <c r="C9" s="43" t="s">
        <v>59</v>
      </c>
      <c r="D9" s="34">
        <f t="shared" si="2"/>
        <v>176</v>
      </c>
      <c r="E9" s="34">
        <v>59</v>
      </c>
      <c r="F9" s="35">
        <f t="shared" si="3"/>
        <v>117</v>
      </c>
      <c r="G9" s="36"/>
      <c r="H9" s="37"/>
      <c r="I9" s="44">
        <v>34</v>
      </c>
      <c r="J9" s="45">
        <v>83</v>
      </c>
      <c r="K9" s="46">
        <v>0</v>
      </c>
      <c r="L9" s="47">
        <v>0</v>
      </c>
      <c r="M9" s="44">
        <v>0</v>
      </c>
      <c r="N9" s="45">
        <v>0</v>
      </c>
      <c r="O9" s="46">
        <v>0</v>
      </c>
      <c r="P9" s="45">
        <v>0</v>
      </c>
      <c r="Q9" s="42">
        <v>111</v>
      </c>
      <c r="R9" s="6"/>
    </row>
    <row r="10" spans="1:18" ht="12.75">
      <c r="A10" s="31" t="s">
        <v>60</v>
      </c>
      <c r="B10" s="48" t="s">
        <v>61</v>
      </c>
      <c r="C10" s="43" t="s">
        <v>62</v>
      </c>
      <c r="D10" s="34">
        <f t="shared" si="2"/>
        <v>176</v>
      </c>
      <c r="E10" s="49">
        <v>59</v>
      </c>
      <c r="F10" s="35">
        <f t="shared" si="3"/>
        <v>117</v>
      </c>
      <c r="G10" s="50">
        <v>117</v>
      </c>
      <c r="H10" s="51"/>
      <c r="I10" s="52">
        <v>34</v>
      </c>
      <c r="J10" s="53">
        <v>46</v>
      </c>
      <c r="K10" s="54">
        <v>37</v>
      </c>
      <c r="L10" s="55">
        <v>0</v>
      </c>
      <c r="M10" s="52">
        <v>0</v>
      </c>
      <c r="N10" s="53">
        <v>0</v>
      </c>
      <c r="O10" s="54">
        <v>0</v>
      </c>
      <c r="P10" s="53">
        <v>0</v>
      </c>
      <c r="Q10" s="42">
        <v>117</v>
      </c>
      <c r="R10" s="6"/>
    </row>
    <row r="11" spans="1:18" ht="12.75">
      <c r="A11" s="31" t="s">
        <v>63</v>
      </c>
      <c r="B11" s="48" t="s">
        <v>64</v>
      </c>
      <c r="C11" s="43" t="s">
        <v>59</v>
      </c>
      <c r="D11" s="34">
        <f t="shared" si="2"/>
        <v>176</v>
      </c>
      <c r="E11" s="49">
        <v>59</v>
      </c>
      <c r="F11" s="35">
        <f t="shared" si="3"/>
        <v>117</v>
      </c>
      <c r="G11" s="50">
        <v>47</v>
      </c>
      <c r="H11" s="51"/>
      <c r="I11" s="52">
        <v>68</v>
      </c>
      <c r="J11" s="53">
        <v>49</v>
      </c>
      <c r="K11" s="54">
        <v>0</v>
      </c>
      <c r="L11" s="55">
        <v>0</v>
      </c>
      <c r="M11" s="52">
        <v>0</v>
      </c>
      <c r="N11" s="53">
        <v>0</v>
      </c>
      <c r="O11" s="54">
        <v>0</v>
      </c>
      <c r="P11" s="53">
        <v>0</v>
      </c>
      <c r="Q11" s="42">
        <v>117</v>
      </c>
      <c r="R11" s="6"/>
    </row>
    <row r="12" spans="1:18" ht="12.75">
      <c r="A12" s="31" t="s">
        <v>65</v>
      </c>
      <c r="B12" s="48" t="s">
        <v>66</v>
      </c>
      <c r="C12" s="43" t="s">
        <v>67</v>
      </c>
      <c r="D12" s="34">
        <f t="shared" si="2"/>
        <v>176</v>
      </c>
      <c r="E12" s="49">
        <v>59</v>
      </c>
      <c r="F12" s="35">
        <f t="shared" si="3"/>
        <v>117</v>
      </c>
      <c r="G12" s="50">
        <v>113</v>
      </c>
      <c r="H12" s="51"/>
      <c r="I12" s="52">
        <v>34</v>
      </c>
      <c r="J12" s="53">
        <v>46</v>
      </c>
      <c r="K12" s="54">
        <v>37</v>
      </c>
      <c r="L12" s="55">
        <v>0</v>
      </c>
      <c r="M12" s="52">
        <v>0</v>
      </c>
      <c r="N12" s="53">
        <v>0</v>
      </c>
      <c r="O12" s="54">
        <v>0</v>
      </c>
      <c r="P12" s="53">
        <v>0</v>
      </c>
      <c r="Q12" s="42">
        <v>117</v>
      </c>
      <c r="R12" s="6"/>
    </row>
    <row r="13" spans="1:18" ht="12.75">
      <c r="A13" s="56" t="s">
        <v>68</v>
      </c>
      <c r="B13" s="57" t="s">
        <v>69</v>
      </c>
      <c r="C13" s="43" t="s">
        <v>59</v>
      </c>
      <c r="D13" s="34">
        <f t="shared" si="2"/>
        <v>105</v>
      </c>
      <c r="E13" s="49">
        <v>35</v>
      </c>
      <c r="F13" s="35">
        <f t="shared" si="3"/>
        <v>70</v>
      </c>
      <c r="G13" s="58">
        <v>16</v>
      </c>
      <c r="H13" s="59"/>
      <c r="I13" s="52">
        <v>34</v>
      </c>
      <c r="J13" s="53">
        <v>36</v>
      </c>
      <c r="K13" s="54">
        <v>0</v>
      </c>
      <c r="L13" s="55">
        <v>0</v>
      </c>
      <c r="M13" s="52">
        <v>0</v>
      </c>
      <c r="N13" s="53">
        <v>0</v>
      </c>
      <c r="O13" s="54">
        <v>0</v>
      </c>
      <c r="P13" s="53">
        <v>0</v>
      </c>
      <c r="Q13" s="42">
        <v>70</v>
      </c>
      <c r="R13" s="6"/>
    </row>
    <row r="14" spans="1:18" ht="12.75">
      <c r="A14" s="60" t="s">
        <v>70</v>
      </c>
      <c r="B14" s="61" t="s">
        <v>71</v>
      </c>
      <c r="C14" s="62" t="s">
        <v>72</v>
      </c>
      <c r="D14" s="34">
        <f t="shared" si="2"/>
        <v>57</v>
      </c>
      <c r="E14" s="63">
        <v>18</v>
      </c>
      <c r="F14" s="35">
        <f t="shared" si="3"/>
        <v>39</v>
      </c>
      <c r="G14" s="64">
        <v>8</v>
      </c>
      <c r="H14" s="65"/>
      <c r="I14" s="66"/>
      <c r="J14" s="67">
        <v>39</v>
      </c>
      <c r="K14" s="68"/>
      <c r="L14" s="69"/>
      <c r="M14" s="66"/>
      <c r="N14" s="67"/>
      <c r="O14" s="68"/>
      <c r="P14" s="67"/>
      <c r="Q14" s="42"/>
      <c r="R14" s="6"/>
    </row>
    <row r="15" spans="1:18" ht="15" customHeight="1">
      <c r="A15" s="70"/>
      <c r="B15" s="71" t="s">
        <v>73</v>
      </c>
      <c r="C15" s="72"/>
      <c r="D15" s="73">
        <f aca="true" t="shared" si="4" ref="D15:P15">D16</f>
        <v>351</v>
      </c>
      <c r="E15" s="73">
        <f t="shared" si="4"/>
        <v>117</v>
      </c>
      <c r="F15" s="73">
        <f t="shared" si="4"/>
        <v>234</v>
      </c>
      <c r="G15" s="70">
        <f t="shared" si="4"/>
        <v>40</v>
      </c>
      <c r="H15" s="74">
        <f t="shared" si="4"/>
        <v>0</v>
      </c>
      <c r="I15" s="70">
        <f t="shared" si="4"/>
        <v>68</v>
      </c>
      <c r="J15" s="74">
        <f t="shared" si="4"/>
        <v>92</v>
      </c>
      <c r="K15" s="70">
        <f t="shared" si="4"/>
        <v>74</v>
      </c>
      <c r="L15" s="74">
        <f t="shared" si="4"/>
        <v>0</v>
      </c>
      <c r="M15" s="70">
        <f t="shared" si="4"/>
        <v>0</v>
      </c>
      <c r="N15" s="74">
        <f t="shared" si="4"/>
        <v>0</v>
      </c>
      <c r="O15" s="70">
        <f t="shared" si="4"/>
        <v>0</v>
      </c>
      <c r="P15" s="74">
        <f t="shared" si="4"/>
        <v>0</v>
      </c>
      <c r="Q15" s="42"/>
      <c r="R15" s="6"/>
    </row>
    <row r="16" spans="1:18" ht="12.75">
      <c r="A16" s="60" t="s">
        <v>74</v>
      </c>
      <c r="B16" s="75" t="s">
        <v>75</v>
      </c>
      <c r="C16" s="76" t="s">
        <v>359</v>
      </c>
      <c r="D16" s="77">
        <f>F16+E16</f>
        <v>351</v>
      </c>
      <c r="E16" s="77">
        <v>117</v>
      </c>
      <c r="F16" s="78">
        <f>SUM(I16:P16)</f>
        <v>234</v>
      </c>
      <c r="G16" s="79">
        <v>40</v>
      </c>
      <c r="H16" s="80"/>
      <c r="I16" s="44">
        <v>68</v>
      </c>
      <c r="J16" s="45">
        <v>92</v>
      </c>
      <c r="K16" s="46">
        <v>74</v>
      </c>
      <c r="L16" s="47">
        <v>0</v>
      </c>
      <c r="M16" s="44">
        <v>0</v>
      </c>
      <c r="N16" s="45">
        <v>0</v>
      </c>
      <c r="O16" s="46">
        <v>0</v>
      </c>
      <c r="P16" s="45">
        <v>0</v>
      </c>
      <c r="Q16" s="42">
        <v>234</v>
      </c>
      <c r="R16" s="6"/>
    </row>
    <row r="17" spans="1:18" ht="26.25" customHeight="1">
      <c r="A17" s="81"/>
      <c r="B17" s="82" t="s">
        <v>76</v>
      </c>
      <c r="C17" s="83"/>
      <c r="D17" s="84">
        <f aca="true" t="shared" si="5" ref="D17:P17">D18+D19</f>
        <v>331</v>
      </c>
      <c r="E17" s="84">
        <f t="shared" si="5"/>
        <v>110</v>
      </c>
      <c r="F17" s="84">
        <f t="shared" si="5"/>
        <v>221</v>
      </c>
      <c r="G17" s="85">
        <f t="shared" si="5"/>
        <v>98</v>
      </c>
      <c r="H17" s="86">
        <f t="shared" si="5"/>
        <v>0</v>
      </c>
      <c r="I17" s="85">
        <f t="shared" si="5"/>
        <v>68</v>
      </c>
      <c r="J17" s="86">
        <f t="shared" si="5"/>
        <v>153</v>
      </c>
      <c r="K17" s="85">
        <f t="shared" si="5"/>
        <v>0</v>
      </c>
      <c r="L17" s="86">
        <f t="shared" si="5"/>
        <v>0</v>
      </c>
      <c r="M17" s="85">
        <f t="shared" si="5"/>
        <v>0</v>
      </c>
      <c r="N17" s="86">
        <f t="shared" si="5"/>
        <v>0</v>
      </c>
      <c r="O17" s="87">
        <f t="shared" si="5"/>
        <v>0</v>
      </c>
      <c r="P17" s="88">
        <f t="shared" si="5"/>
        <v>0</v>
      </c>
      <c r="Q17" s="89"/>
      <c r="R17" s="6"/>
    </row>
    <row r="18" spans="1:18" ht="12.75">
      <c r="A18" s="31" t="s">
        <v>77</v>
      </c>
      <c r="B18" s="90" t="s">
        <v>78</v>
      </c>
      <c r="C18" s="43" t="s">
        <v>59</v>
      </c>
      <c r="D18" s="34">
        <f>F18+E18</f>
        <v>150</v>
      </c>
      <c r="E18" s="34">
        <v>50</v>
      </c>
      <c r="F18" s="35">
        <f>I18+J18+K18+L18+M18+N18+O18+P18</f>
        <v>100</v>
      </c>
      <c r="G18" s="36">
        <v>60</v>
      </c>
      <c r="H18" s="37"/>
      <c r="I18" s="44">
        <v>34</v>
      </c>
      <c r="J18" s="45">
        <v>66</v>
      </c>
      <c r="K18" s="46">
        <v>0</v>
      </c>
      <c r="L18" s="47">
        <v>0</v>
      </c>
      <c r="M18" s="44">
        <v>0</v>
      </c>
      <c r="N18" s="45">
        <v>0</v>
      </c>
      <c r="O18" s="46">
        <v>0</v>
      </c>
      <c r="P18" s="45">
        <v>0</v>
      </c>
      <c r="Q18" s="42">
        <v>100</v>
      </c>
      <c r="R18" s="6"/>
    </row>
    <row r="19" spans="1:18" ht="12.75">
      <c r="A19" s="91" t="s">
        <v>79</v>
      </c>
      <c r="B19" s="92" t="s">
        <v>80</v>
      </c>
      <c r="C19" s="93" t="s">
        <v>56</v>
      </c>
      <c r="D19" s="34">
        <f>F19+E19</f>
        <v>181</v>
      </c>
      <c r="E19" s="94">
        <v>60</v>
      </c>
      <c r="F19" s="35">
        <f>I19+J19+K19+L19+M19+N19+O19+P19</f>
        <v>121</v>
      </c>
      <c r="G19" s="95">
        <v>38</v>
      </c>
      <c r="H19" s="96"/>
      <c r="I19" s="44">
        <v>34</v>
      </c>
      <c r="J19" s="45">
        <v>87</v>
      </c>
      <c r="K19" s="46">
        <v>0</v>
      </c>
      <c r="L19" s="47">
        <v>0</v>
      </c>
      <c r="M19" s="44">
        <v>0</v>
      </c>
      <c r="N19" s="45">
        <v>0</v>
      </c>
      <c r="O19" s="46">
        <v>0</v>
      </c>
      <c r="P19" s="45">
        <v>0</v>
      </c>
      <c r="Q19" s="42">
        <v>121</v>
      </c>
      <c r="R19" s="6"/>
    </row>
    <row r="20" spans="1:18" ht="25.5" customHeight="1">
      <c r="A20" s="70"/>
      <c r="B20" s="97" t="s">
        <v>81</v>
      </c>
      <c r="C20" s="72"/>
      <c r="D20" s="73">
        <f aca="true" t="shared" si="6" ref="D20:P20">D21+D22+D23+D24+D25</f>
        <v>441</v>
      </c>
      <c r="E20" s="73">
        <f t="shared" si="6"/>
        <v>147</v>
      </c>
      <c r="F20" s="73">
        <f t="shared" si="6"/>
        <v>294</v>
      </c>
      <c r="G20" s="73">
        <f t="shared" si="6"/>
        <v>101</v>
      </c>
      <c r="H20" s="73">
        <f t="shared" si="6"/>
        <v>0</v>
      </c>
      <c r="I20" s="73">
        <f t="shared" si="6"/>
        <v>140</v>
      </c>
      <c r="J20" s="73">
        <f t="shared" si="6"/>
        <v>154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6"/>
        <v>0</v>
      </c>
      <c r="O20" s="73">
        <f t="shared" si="6"/>
        <v>0</v>
      </c>
      <c r="P20" s="73">
        <f t="shared" si="6"/>
        <v>0</v>
      </c>
      <c r="Q20" s="89"/>
      <c r="R20" s="6"/>
    </row>
    <row r="21" spans="1:18" ht="12.75">
      <c r="A21" s="31" t="s">
        <v>82</v>
      </c>
      <c r="B21" s="98" t="s">
        <v>83</v>
      </c>
      <c r="C21" s="43" t="s">
        <v>84</v>
      </c>
      <c r="D21" s="34">
        <f>E21+F21</f>
        <v>117</v>
      </c>
      <c r="E21" s="34">
        <v>39</v>
      </c>
      <c r="F21" s="35">
        <f>SUM(I21:P21)</f>
        <v>78</v>
      </c>
      <c r="G21" s="36">
        <v>30</v>
      </c>
      <c r="H21" s="37"/>
      <c r="I21" s="99">
        <v>34</v>
      </c>
      <c r="J21" s="100">
        <v>44</v>
      </c>
      <c r="K21" s="101">
        <v>0</v>
      </c>
      <c r="L21" s="102">
        <v>0</v>
      </c>
      <c r="M21" s="99">
        <v>0</v>
      </c>
      <c r="N21" s="100">
        <v>0</v>
      </c>
      <c r="O21" s="101">
        <v>0</v>
      </c>
      <c r="P21" s="103">
        <v>0</v>
      </c>
      <c r="Q21" s="42">
        <v>78</v>
      </c>
      <c r="R21" s="6"/>
    </row>
    <row r="22" spans="1:18" ht="23.25" customHeight="1">
      <c r="A22" s="104" t="s">
        <v>85</v>
      </c>
      <c r="B22" s="105" t="s">
        <v>380</v>
      </c>
      <c r="C22" s="106" t="s">
        <v>86</v>
      </c>
      <c r="D22" s="34">
        <f>E22+F22</f>
        <v>162</v>
      </c>
      <c r="E22" s="56">
        <v>54</v>
      </c>
      <c r="F22" s="35">
        <f>SUM(I22:P22)</f>
        <v>108</v>
      </c>
      <c r="G22" s="107">
        <v>25</v>
      </c>
      <c r="H22" s="108"/>
      <c r="I22" s="109">
        <v>34</v>
      </c>
      <c r="J22" s="110">
        <v>74</v>
      </c>
      <c r="K22" s="111">
        <v>0</v>
      </c>
      <c r="L22" s="112">
        <f>SUM(L23:L25)</f>
        <v>0</v>
      </c>
      <c r="M22" s="109">
        <f>SUM(M23:M25)</f>
        <v>0</v>
      </c>
      <c r="N22" s="110">
        <f>SUM(N23:N25)</f>
        <v>0</v>
      </c>
      <c r="O22" s="111">
        <f>SUM(O23:O25)</f>
        <v>0</v>
      </c>
      <c r="P22" s="110">
        <f>SUM(P23:P25)</f>
        <v>0</v>
      </c>
      <c r="Q22" s="42">
        <v>108</v>
      </c>
      <c r="R22" s="6"/>
    </row>
    <row r="23" spans="1:18" ht="12.75">
      <c r="A23" s="104" t="s">
        <v>87</v>
      </c>
      <c r="B23" s="105" t="s">
        <v>88</v>
      </c>
      <c r="C23" s="106" t="s">
        <v>89</v>
      </c>
      <c r="D23" s="34">
        <f>E23+F23</f>
        <v>54</v>
      </c>
      <c r="E23" s="56">
        <v>18</v>
      </c>
      <c r="F23" s="35">
        <f>SUM(I23:P23)</f>
        <v>36</v>
      </c>
      <c r="G23" s="107">
        <v>18</v>
      </c>
      <c r="H23" s="108"/>
      <c r="I23" s="113">
        <v>0</v>
      </c>
      <c r="J23" s="114">
        <v>36</v>
      </c>
      <c r="K23" s="115">
        <v>0</v>
      </c>
      <c r="L23" s="116">
        <v>0</v>
      </c>
      <c r="M23" s="113">
        <v>0</v>
      </c>
      <c r="N23" s="114">
        <v>0</v>
      </c>
      <c r="O23" s="115">
        <v>0</v>
      </c>
      <c r="P23" s="114">
        <v>0</v>
      </c>
      <c r="Q23" s="42">
        <v>36</v>
      </c>
      <c r="R23" s="6"/>
    </row>
    <row r="24" spans="1:18" ht="12.75">
      <c r="A24" s="104" t="s">
        <v>90</v>
      </c>
      <c r="B24" s="105" t="s">
        <v>91</v>
      </c>
      <c r="C24" s="106" t="s">
        <v>89</v>
      </c>
      <c r="D24" s="34">
        <f>E24+F24</f>
        <v>54</v>
      </c>
      <c r="E24" s="56">
        <v>18</v>
      </c>
      <c r="F24" s="35">
        <f>SUM(I24:P24)</f>
        <v>36</v>
      </c>
      <c r="G24" s="107">
        <v>20</v>
      </c>
      <c r="H24" s="108"/>
      <c r="I24" s="44">
        <v>36</v>
      </c>
      <c r="J24" s="45">
        <v>0</v>
      </c>
      <c r="K24" s="117">
        <v>0</v>
      </c>
      <c r="L24" s="47">
        <v>0</v>
      </c>
      <c r="M24" s="44">
        <v>0</v>
      </c>
      <c r="N24" s="45">
        <v>0</v>
      </c>
      <c r="O24" s="46">
        <v>0</v>
      </c>
      <c r="P24" s="45">
        <v>0</v>
      </c>
      <c r="Q24" s="42">
        <v>36</v>
      </c>
      <c r="R24" s="6"/>
    </row>
    <row r="25" spans="1:18" ht="12.75">
      <c r="A25" s="91" t="s">
        <v>92</v>
      </c>
      <c r="B25" s="57" t="s">
        <v>93</v>
      </c>
      <c r="C25" s="106" t="s">
        <v>94</v>
      </c>
      <c r="D25" s="34">
        <f>E25+F25</f>
        <v>54</v>
      </c>
      <c r="E25" s="94">
        <v>18</v>
      </c>
      <c r="F25" s="35">
        <f>SUM(I25:P25)</f>
        <v>36</v>
      </c>
      <c r="G25" s="95">
        <v>8</v>
      </c>
      <c r="H25" s="96"/>
      <c r="I25" s="44">
        <v>36</v>
      </c>
      <c r="J25" s="45">
        <v>0</v>
      </c>
      <c r="K25" s="46">
        <v>0</v>
      </c>
      <c r="L25" s="47">
        <v>0</v>
      </c>
      <c r="M25" s="44">
        <v>0</v>
      </c>
      <c r="N25" s="45">
        <v>0</v>
      </c>
      <c r="O25" s="46">
        <v>0</v>
      </c>
      <c r="P25" s="45">
        <v>0</v>
      </c>
      <c r="Q25" s="42">
        <v>36</v>
      </c>
      <c r="R25" s="6"/>
    </row>
    <row r="26" spans="1:18" ht="6.75" customHeight="1">
      <c r="A26" s="118"/>
      <c r="B26" s="119"/>
      <c r="C26" s="120"/>
      <c r="D26" s="121"/>
      <c r="E26" s="121"/>
      <c r="F26" s="121"/>
      <c r="G26" s="122"/>
      <c r="H26" s="123"/>
      <c r="I26" s="124"/>
      <c r="J26" s="125"/>
      <c r="K26" s="124"/>
      <c r="L26" s="125"/>
      <c r="M26" s="124"/>
      <c r="N26" s="125"/>
      <c r="O26" s="124"/>
      <c r="P26" s="125"/>
      <c r="Q26" s="60"/>
      <c r="R26" s="6"/>
    </row>
    <row r="27" spans="1:18" ht="16.5" customHeight="1">
      <c r="A27" s="126"/>
      <c r="B27" s="127" t="s">
        <v>95</v>
      </c>
      <c r="C27" s="128"/>
      <c r="D27" s="129">
        <f aca="true" t="shared" si="7" ref="D27:P27">D28+D33+D36</f>
        <v>5436</v>
      </c>
      <c r="E27" s="129">
        <f t="shared" si="7"/>
        <v>1512</v>
      </c>
      <c r="F27" s="129">
        <f t="shared" si="7"/>
        <v>3924</v>
      </c>
      <c r="G27" s="129">
        <f t="shared" si="7"/>
        <v>1107</v>
      </c>
      <c r="H27" s="129">
        <f t="shared" si="7"/>
        <v>60</v>
      </c>
      <c r="I27" s="129">
        <f t="shared" si="7"/>
        <v>100</v>
      </c>
      <c r="J27" s="129">
        <f t="shared" si="7"/>
        <v>48</v>
      </c>
      <c r="K27" s="129">
        <f t="shared" si="7"/>
        <v>464</v>
      </c>
      <c r="L27" s="129">
        <f t="shared" si="7"/>
        <v>792</v>
      </c>
      <c r="M27" s="129">
        <f t="shared" si="7"/>
        <v>612</v>
      </c>
      <c r="N27" s="129">
        <f t="shared" si="7"/>
        <v>828</v>
      </c>
      <c r="O27" s="129">
        <f t="shared" si="7"/>
        <v>612</v>
      </c>
      <c r="P27" s="129">
        <f t="shared" si="7"/>
        <v>468</v>
      </c>
      <c r="Q27" s="130"/>
      <c r="R27" s="6"/>
    </row>
    <row r="28" spans="1:18" ht="27.75" customHeight="1">
      <c r="A28" s="131" t="s">
        <v>96</v>
      </c>
      <c r="B28" s="132" t="s">
        <v>97</v>
      </c>
      <c r="C28" s="133"/>
      <c r="D28" s="134">
        <f aca="true" t="shared" si="8" ref="D28:P28">D29+D30+D31+D32</f>
        <v>648</v>
      </c>
      <c r="E28" s="134">
        <f t="shared" si="8"/>
        <v>216</v>
      </c>
      <c r="F28" s="134">
        <f t="shared" si="8"/>
        <v>432</v>
      </c>
      <c r="G28" s="135">
        <f t="shared" si="8"/>
        <v>402</v>
      </c>
      <c r="H28" s="136">
        <f t="shared" si="8"/>
        <v>0</v>
      </c>
      <c r="I28" s="137">
        <f t="shared" si="8"/>
        <v>0</v>
      </c>
      <c r="J28" s="138">
        <f t="shared" si="8"/>
        <v>0</v>
      </c>
      <c r="K28" s="137">
        <f t="shared" si="8"/>
        <v>48</v>
      </c>
      <c r="L28" s="138">
        <f t="shared" si="8"/>
        <v>92</v>
      </c>
      <c r="M28" s="137">
        <f t="shared" si="8"/>
        <v>116</v>
      </c>
      <c r="N28" s="138">
        <f t="shared" si="8"/>
        <v>88</v>
      </c>
      <c r="O28" s="137">
        <f t="shared" si="8"/>
        <v>88</v>
      </c>
      <c r="P28" s="138">
        <f t="shared" si="8"/>
        <v>0</v>
      </c>
      <c r="Q28" s="139"/>
      <c r="R28" s="6"/>
    </row>
    <row r="29" spans="1:18" ht="15" customHeight="1">
      <c r="A29" s="31" t="s">
        <v>98</v>
      </c>
      <c r="B29" s="98" t="s">
        <v>99</v>
      </c>
      <c r="C29" s="140" t="s">
        <v>100</v>
      </c>
      <c r="D29" s="141">
        <f>SUM(E29:F29)</f>
        <v>58</v>
      </c>
      <c r="E29" s="141">
        <v>10</v>
      </c>
      <c r="F29" s="142">
        <f>SUM(I29:P29)</f>
        <v>48</v>
      </c>
      <c r="G29" s="143">
        <v>32</v>
      </c>
      <c r="H29" s="144">
        <v>0</v>
      </c>
      <c r="I29" s="145">
        <v>0</v>
      </c>
      <c r="J29" s="146">
        <v>0</v>
      </c>
      <c r="K29" s="147">
        <v>0</v>
      </c>
      <c r="L29" s="148">
        <v>0</v>
      </c>
      <c r="M29" s="149">
        <v>48</v>
      </c>
      <c r="N29" s="150">
        <v>0</v>
      </c>
      <c r="O29" s="147">
        <v>0</v>
      </c>
      <c r="P29" s="150">
        <v>0</v>
      </c>
      <c r="Q29" s="151">
        <v>48</v>
      </c>
      <c r="R29" s="6"/>
    </row>
    <row r="30" spans="1:18" ht="15.75" customHeight="1">
      <c r="A30" s="104" t="s">
        <v>101</v>
      </c>
      <c r="B30" s="152" t="s">
        <v>64</v>
      </c>
      <c r="C30" s="153" t="s">
        <v>102</v>
      </c>
      <c r="D30" s="154">
        <f>SUM(E30:F30)</f>
        <v>58</v>
      </c>
      <c r="E30" s="154">
        <v>10</v>
      </c>
      <c r="F30" s="155">
        <f>SUM(I30:P30)</f>
        <v>48</v>
      </c>
      <c r="G30" s="156">
        <v>40</v>
      </c>
      <c r="H30" s="157">
        <v>0</v>
      </c>
      <c r="I30" s="158">
        <v>0</v>
      </c>
      <c r="J30" s="159">
        <v>0</v>
      </c>
      <c r="K30" s="160">
        <v>48</v>
      </c>
      <c r="L30" s="161">
        <v>0</v>
      </c>
      <c r="M30" s="162">
        <v>0</v>
      </c>
      <c r="N30" s="163">
        <v>0</v>
      </c>
      <c r="O30" s="160">
        <v>0</v>
      </c>
      <c r="P30" s="163">
        <v>0</v>
      </c>
      <c r="Q30" s="164">
        <v>48</v>
      </c>
      <c r="R30" s="6"/>
    </row>
    <row r="31" spans="1:18" ht="17.25" customHeight="1">
      <c r="A31" s="104" t="s">
        <v>103</v>
      </c>
      <c r="B31" s="105" t="s">
        <v>61</v>
      </c>
      <c r="C31" s="165" t="s">
        <v>360</v>
      </c>
      <c r="D31" s="154">
        <f>SUM(E31:F31)</f>
        <v>196</v>
      </c>
      <c r="E31" s="154">
        <v>28</v>
      </c>
      <c r="F31" s="155">
        <f>SUM(I31:P31)</f>
        <v>168</v>
      </c>
      <c r="G31" s="156">
        <v>168</v>
      </c>
      <c r="H31" s="157">
        <v>0</v>
      </c>
      <c r="I31" s="158">
        <v>0</v>
      </c>
      <c r="J31" s="159">
        <v>0</v>
      </c>
      <c r="K31" s="160">
        <v>0</v>
      </c>
      <c r="L31" s="161">
        <v>46</v>
      </c>
      <c r="M31" s="162">
        <v>34</v>
      </c>
      <c r="N31" s="163">
        <v>44</v>
      </c>
      <c r="O31" s="160">
        <v>44</v>
      </c>
      <c r="P31" s="163">
        <v>0</v>
      </c>
      <c r="Q31" s="164">
        <v>168</v>
      </c>
      <c r="R31" s="6"/>
    </row>
    <row r="32" spans="1:18" ht="17.25" customHeight="1">
      <c r="A32" s="91" t="s">
        <v>104</v>
      </c>
      <c r="B32" s="57" t="s">
        <v>66</v>
      </c>
      <c r="C32" s="165" t="s">
        <v>105</v>
      </c>
      <c r="D32" s="166">
        <v>336</v>
      </c>
      <c r="E32" s="166">
        <v>168</v>
      </c>
      <c r="F32" s="167">
        <f>SUM(I32:P32)</f>
        <v>168</v>
      </c>
      <c r="G32" s="168">
        <v>162</v>
      </c>
      <c r="H32" s="169">
        <v>0</v>
      </c>
      <c r="I32" s="170">
        <v>0</v>
      </c>
      <c r="J32" s="171">
        <v>0</v>
      </c>
      <c r="K32" s="172">
        <v>0</v>
      </c>
      <c r="L32" s="173">
        <v>46</v>
      </c>
      <c r="M32" s="174">
        <v>34</v>
      </c>
      <c r="N32" s="175">
        <v>44</v>
      </c>
      <c r="O32" s="172">
        <v>44</v>
      </c>
      <c r="P32" s="175">
        <v>0</v>
      </c>
      <c r="Q32" s="151">
        <v>168</v>
      </c>
      <c r="R32" s="6"/>
    </row>
    <row r="33" spans="1:18" ht="26.25" customHeight="1">
      <c r="A33" s="176" t="s">
        <v>106</v>
      </c>
      <c r="B33" s="177" t="s">
        <v>107</v>
      </c>
      <c r="C33" s="178" t="s">
        <v>108</v>
      </c>
      <c r="D33" s="179">
        <f aca="true" t="shared" si="9" ref="D33:P33">D34+D35</f>
        <v>216</v>
      </c>
      <c r="E33" s="179">
        <f t="shared" si="9"/>
        <v>72</v>
      </c>
      <c r="F33" s="179">
        <f t="shared" si="9"/>
        <v>144</v>
      </c>
      <c r="G33" s="180">
        <f t="shared" si="9"/>
        <v>62</v>
      </c>
      <c r="H33" s="181">
        <f t="shared" si="9"/>
        <v>0</v>
      </c>
      <c r="I33" s="180">
        <f t="shared" si="9"/>
        <v>0</v>
      </c>
      <c r="J33" s="181">
        <f t="shared" si="9"/>
        <v>0</v>
      </c>
      <c r="K33" s="180">
        <f t="shared" si="9"/>
        <v>34</v>
      </c>
      <c r="L33" s="181">
        <f t="shared" si="9"/>
        <v>110</v>
      </c>
      <c r="M33" s="180">
        <f t="shared" si="9"/>
        <v>0</v>
      </c>
      <c r="N33" s="181">
        <f t="shared" si="9"/>
        <v>0</v>
      </c>
      <c r="O33" s="180">
        <f t="shared" si="9"/>
        <v>0</v>
      </c>
      <c r="P33" s="181">
        <f t="shared" si="9"/>
        <v>0</v>
      </c>
      <c r="Q33" s="139"/>
      <c r="R33" s="6"/>
    </row>
    <row r="34" spans="1:18" ht="18.75" customHeight="1">
      <c r="A34" s="31" t="s">
        <v>109</v>
      </c>
      <c r="B34" s="98" t="s">
        <v>75</v>
      </c>
      <c r="C34" s="182" t="s">
        <v>110</v>
      </c>
      <c r="D34" s="141">
        <f>SUM(E34:F34)</f>
        <v>105</v>
      </c>
      <c r="E34" s="141">
        <v>35</v>
      </c>
      <c r="F34" s="142">
        <f>SUM(I34:P34)</f>
        <v>70</v>
      </c>
      <c r="G34" s="143">
        <v>16</v>
      </c>
      <c r="H34" s="144">
        <v>0</v>
      </c>
      <c r="I34" s="145">
        <v>0</v>
      </c>
      <c r="J34" s="150">
        <v>0</v>
      </c>
      <c r="K34" s="147">
        <v>0</v>
      </c>
      <c r="L34" s="148">
        <v>70</v>
      </c>
      <c r="M34" s="149">
        <v>0</v>
      </c>
      <c r="N34" s="150">
        <v>0</v>
      </c>
      <c r="O34" s="147">
        <v>0</v>
      </c>
      <c r="P34" s="150">
        <v>0</v>
      </c>
      <c r="Q34" s="151">
        <v>70</v>
      </c>
      <c r="R34" s="6"/>
    </row>
    <row r="35" spans="1:18" ht="15" customHeight="1">
      <c r="A35" s="91" t="s">
        <v>111</v>
      </c>
      <c r="B35" s="57" t="s">
        <v>78</v>
      </c>
      <c r="C35" s="183" t="s">
        <v>112</v>
      </c>
      <c r="D35" s="184">
        <f>SUM(E35:F35)</f>
        <v>111</v>
      </c>
      <c r="E35" s="184">
        <v>37</v>
      </c>
      <c r="F35" s="185">
        <f>SUM(I35:P35)</f>
        <v>74</v>
      </c>
      <c r="G35" s="168">
        <v>46</v>
      </c>
      <c r="H35" s="169">
        <v>0</v>
      </c>
      <c r="I35" s="170">
        <v>0</v>
      </c>
      <c r="J35" s="175">
        <v>0</v>
      </c>
      <c r="K35" s="172">
        <v>34</v>
      </c>
      <c r="L35" s="173">
        <v>40</v>
      </c>
      <c r="M35" s="174">
        <v>0</v>
      </c>
      <c r="N35" s="175">
        <v>0</v>
      </c>
      <c r="O35" s="172">
        <v>0</v>
      </c>
      <c r="P35" s="175">
        <v>0</v>
      </c>
      <c r="Q35" s="151">
        <v>74</v>
      </c>
      <c r="R35" s="6"/>
    </row>
    <row r="36" spans="1:18" ht="18" customHeight="1">
      <c r="A36" s="186" t="s">
        <v>113</v>
      </c>
      <c r="B36" s="187" t="s">
        <v>114</v>
      </c>
      <c r="C36" s="188"/>
      <c r="D36" s="189">
        <f aca="true" t="shared" si="10" ref="D36:P36">D37+D50</f>
        <v>4572</v>
      </c>
      <c r="E36" s="189">
        <f t="shared" si="10"/>
        <v>1224</v>
      </c>
      <c r="F36" s="189">
        <f t="shared" si="10"/>
        <v>3348</v>
      </c>
      <c r="G36" s="190">
        <f t="shared" si="10"/>
        <v>643</v>
      </c>
      <c r="H36" s="189">
        <f t="shared" si="10"/>
        <v>60</v>
      </c>
      <c r="I36" s="190">
        <f t="shared" si="10"/>
        <v>100</v>
      </c>
      <c r="J36" s="189">
        <f t="shared" si="10"/>
        <v>48</v>
      </c>
      <c r="K36" s="190">
        <f t="shared" si="10"/>
        <v>382</v>
      </c>
      <c r="L36" s="189">
        <f t="shared" si="10"/>
        <v>590</v>
      </c>
      <c r="M36" s="190">
        <f t="shared" si="10"/>
        <v>496</v>
      </c>
      <c r="N36" s="189">
        <f t="shared" si="10"/>
        <v>740</v>
      </c>
      <c r="O36" s="190">
        <f t="shared" si="10"/>
        <v>524</v>
      </c>
      <c r="P36" s="189">
        <f t="shared" si="10"/>
        <v>468</v>
      </c>
      <c r="Q36" s="5"/>
      <c r="R36" s="6"/>
    </row>
    <row r="37" spans="1:18" ht="18.75" customHeight="1">
      <c r="A37" s="191" t="s">
        <v>113</v>
      </c>
      <c r="B37" s="192" t="s">
        <v>115</v>
      </c>
      <c r="C37" s="193"/>
      <c r="D37" s="194">
        <f aca="true" t="shared" si="11" ref="D37:P37">D38+D39+D40+D41+D42+D43+D44+D47+D46+D48+D49+D45</f>
        <v>1026</v>
      </c>
      <c r="E37" s="194">
        <f t="shared" si="11"/>
        <v>342</v>
      </c>
      <c r="F37" s="194">
        <f t="shared" si="11"/>
        <v>684</v>
      </c>
      <c r="G37" s="194">
        <f t="shared" si="11"/>
        <v>265</v>
      </c>
      <c r="H37" s="194">
        <f t="shared" si="11"/>
        <v>0</v>
      </c>
      <c r="I37" s="194">
        <f t="shared" si="11"/>
        <v>100</v>
      </c>
      <c r="J37" s="194">
        <f t="shared" si="11"/>
        <v>16</v>
      </c>
      <c r="K37" s="194">
        <f t="shared" si="11"/>
        <v>68</v>
      </c>
      <c r="L37" s="194">
        <f t="shared" si="11"/>
        <v>214</v>
      </c>
      <c r="M37" s="194">
        <f t="shared" si="11"/>
        <v>168</v>
      </c>
      <c r="N37" s="194">
        <f t="shared" si="11"/>
        <v>82</v>
      </c>
      <c r="O37" s="194">
        <f t="shared" si="11"/>
        <v>36</v>
      </c>
      <c r="P37" s="194">
        <f t="shared" si="11"/>
        <v>0</v>
      </c>
      <c r="Q37" s="195"/>
      <c r="R37" s="6"/>
    </row>
    <row r="38" spans="1:18" ht="15" customHeight="1">
      <c r="A38" s="31" t="s">
        <v>116</v>
      </c>
      <c r="B38" s="98" t="s">
        <v>117</v>
      </c>
      <c r="C38" s="182" t="s">
        <v>118</v>
      </c>
      <c r="D38" s="196">
        <f aca="true" t="shared" si="12" ref="D38:D48">SUM(E38,F38)</f>
        <v>120</v>
      </c>
      <c r="E38" s="197">
        <f aca="true" t="shared" si="13" ref="E38:E44">PRODUCT(F38,0.5)</f>
        <v>40</v>
      </c>
      <c r="F38" s="155">
        <f aca="true" t="shared" si="14" ref="F38:F48">SUM(I38:P38)</f>
        <v>80</v>
      </c>
      <c r="G38" s="198">
        <v>52</v>
      </c>
      <c r="H38" s="144">
        <v>0</v>
      </c>
      <c r="I38" s="145">
        <v>0</v>
      </c>
      <c r="J38" s="146">
        <v>0</v>
      </c>
      <c r="K38" s="147">
        <v>0</v>
      </c>
      <c r="L38" s="148">
        <v>0</v>
      </c>
      <c r="M38" s="149">
        <v>34</v>
      </c>
      <c r="N38" s="150">
        <v>46</v>
      </c>
      <c r="O38" s="147">
        <v>0</v>
      </c>
      <c r="P38" s="150">
        <v>0</v>
      </c>
      <c r="Q38" s="199">
        <v>80</v>
      </c>
      <c r="R38" s="6"/>
    </row>
    <row r="39" spans="1:18" ht="15.75" customHeight="1">
      <c r="A39" s="104" t="s">
        <v>119</v>
      </c>
      <c r="B39" s="105" t="s">
        <v>120</v>
      </c>
      <c r="C39" s="200" t="s">
        <v>121</v>
      </c>
      <c r="D39" s="197">
        <f t="shared" si="12"/>
        <v>96</v>
      </c>
      <c r="E39" s="197">
        <f t="shared" si="13"/>
        <v>32</v>
      </c>
      <c r="F39" s="201">
        <f t="shared" si="14"/>
        <v>64</v>
      </c>
      <c r="G39" s="202">
        <v>22</v>
      </c>
      <c r="H39" s="157">
        <v>0</v>
      </c>
      <c r="I39" s="158">
        <v>0</v>
      </c>
      <c r="J39" s="159">
        <v>0</v>
      </c>
      <c r="K39" s="160">
        <v>0</v>
      </c>
      <c r="L39" s="161">
        <v>64</v>
      </c>
      <c r="M39" s="162">
        <v>0</v>
      </c>
      <c r="N39" s="163">
        <v>0</v>
      </c>
      <c r="O39" s="160">
        <v>0</v>
      </c>
      <c r="P39" s="163">
        <v>0</v>
      </c>
      <c r="Q39" s="199">
        <v>64</v>
      </c>
      <c r="R39" s="6"/>
    </row>
    <row r="40" spans="1:18" ht="15" customHeight="1">
      <c r="A40" s="104" t="s">
        <v>122</v>
      </c>
      <c r="B40" s="105" t="s">
        <v>123</v>
      </c>
      <c r="C40" s="200" t="s">
        <v>361</v>
      </c>
      <c r="D40" s="197">
        <f t="shared" si="12"/>
        <v>120</v>
      </c>
      <c r="E40" s="197">
        <f t="shared" si="13"/>
        <v>40</v>
      </c>
      <c r="F40" s="201">
        <f t="shared" si="14"/>
        <v>80</v>
      </c>
      <c r="G40" s="202">
        <v>40</v>
      </c>
      <c r="H40" s="157">
        <v>0</v>
      </c>
      <c r="I40" s="158">
        <v>0</v>
      </c>
      <c r="J40" s="159">
        <v>0</v>
      </c>
      <c r="K40" s="160">
        <v>36</v>
      </c>
      <c r="L40" s="161">
        <v>44</v>
      </c>
      <c r="M40" s="162">
        <v>0</v>
      </c>
      <c r="N40" s="163">
        <v>0</v>
      </c>
      <c r="O40" s="160">
        <v>0</v>
      </c>
      <c r="P40" s="163">
        <v>0</v>
      </c>
      <c r="Q40" s="199">
        <v>80</v>
      </c>
      <c r="R40" s="6"/>
    </row>
    <row r="41" spans="1:18" ht="12.75">
      <c r="A41" s="104" t="s">
        <v>124</v>
      </c>
      <c r="B41" s="105" t="s">
        <v>125</v>
      </c>
      <c r="C41" s="165" t="s">
        <v>126</v>
      </c>
      <c r="D41" s="197">
        <f t="shared" si="12"/>
        <v>102</v>
      </c>
      <c r="E41" s="197">
        <f t="shared" si="13"/>
        <v>34</v>
      </c>
      <c r="F41" s="201">
        <f t="shared" si="14"/>
        <v>68</v>
      </c>
      <c r="G41" s="202">
        <v>20</v>
      </c>
      <c r="H41" s="157">
        <v>0</v>
      </c>
      <c r="I41" s="158">
        <v>0</v>
      </c>
      <c r="J41" s="159">
        <v>0</v>
      </c>
      <c r="K41" s="160">
        <v>0</v>
      </c>
      <c r="L41" s="161">
        <v>0</v>
      </c>
      <c r="M41" s="162">
        <v>32</v>
      </c>
      <c r="N41" s="163">
        <v>36</v>
      </c>
      <c r="O41" s="160">
        <v>0</v>
      </c>
      <c r="P41" s="163">
        <v>0</v>
      </c>
      <c r="Q41" s="203">
        <v>68</v>
      </c>
      <c r="R41" s="6"/>
    </row>
    <row r="42" spans="1:18" ht="12.75">
      <c r="A42" s="104" t="s">
        <v>127</v>
      </c>
      <c r="B42" s="105" t="s">
        <v>128</v>
      </c>
      <c r="C42" s="200" t="s">
        <v>129</v>
      </c>
      <c r="D42" s="197">
        <f t="shared" si="12"/>
        <v>72</v>
      </c>
      <c r="E42" s="197">
        <f t="shared" si="13"/>
        <v>24</v>
      </c>
      <c r="F42" s="201">
        <f t="shared" si="14"/>
        <v>48</v>
      </c>
      <c r="G42" s="202">
        <v>16</v>
      </c>
      <c r="H42" s="157">
        <v>0</v>
      </c>
      <c r="I42" s="158">
        <v>32</v>
      </c>
      <c r="J42" s="159">
        <v>16</v>
      </c>
      <c r="K42" s="160">
        <v>0</v>
      </c>
      <c r="L42" s="161">
        <v>0</v>
      </c>
      <c r="M42" s="162">
        <v>0</v>
      </c>
      <c r="N42" s="163">
        <v>0</v>
      </c>
      <c r="O42" s="160">
        <v>0</v>
      </c>
      <c r="P42" s="163">
        <v>0</v>
      </c>
      <c r="Q42" s="199">
        <v>48</v>
      </c>
      <c r="R42" s="6"/>
    </row>
    <row r="43" spans="1:18" ht="12.75">
      <c r="A43" s="104" t="s">
        <v>130</v>
      </c>
      <c r="B43" s="105" t="s">
        <v>131</v>
      </c>
      <c r="C43" s="200" t="s">
        <v>132</v>
      </c>
      <c r="D43" s="197">
        <f t="shared" si="12"/>
        <v>48</v>
      </c>
      <c r="E43" s="197">
        <f t="shared" si="13"/>
        <v>16</v>
      </c>
      <c r="F43" s="201">
        <f t="shared" si="14"/>
        <v>32</v>
      </c>
      <c r="G43" s="202">
        <v>8</v>
      </c>
      <c r="H43" s="157">
        <v>0</v>
      </c>
      <c r="I43" s="158">
        <v>0</v>
      </c>
      <c r="J43" s="159">
        <v>0</v>
      </c>
      <c r="K43" s="160">
        <v>0</v>
      </c>
      <c r="L43" s="161">
        <v>32</v>
      </c>
      <c r="M43" s="162">
        <v>0</v>
      </c>
      <c r="N43" s="163">
        <v>0</v>
      </c>
      <c r="O43" s="160">
        <v>0</v>
      </c>
      <c r="P43" s="163">
        <v>0</v>
      </c>
      <c r="Q43" s="199">
        <v>32</v>
      </c>
      <c r="R43" s="6"/>
    </row>
    <row r="44" spans="1:34" ht="12.75">
      <c r="A44" s="104" t="s">
        <v>133</v>
      </c>
      <c r="B44" s="105" t="s">
        <v>134</v>
      </c>
      <c r="C44" s="200" t="s">
        <v>135</v>
      </c>
      <c r="D44" s="197">
        <f t="shared" si="12"/>
        <v>48</v>
      </c>
      <c r="E44" s="197">
        <f t="shared" si="13"/>
        <v>16</v>
      </c>
      <c r="F44" s="201">
        <f t="shared" si="14"/>
        <v>32</v>
      </c>
      <c r="G44" s="202">
        <v>10</v>
      </c>
      <c r="H44" s="157">
        <v>0</v>
      </c>
      <c r="I44" s="158">
        <v>32</v>
      </c>
      <c r="J44" s="159">
        <v>0</v>
      </c>
      <c r="K44" s="160">
        <v>0</v>
      </c>
      <c r="L44" s="161">
        <v>0</v>
      </c>
      <c r="M44" s="162">
        <v>0</v>
      </c>
      <c r="N44" s="163">
        <v>0</v>
      </c>
      <c r="O44" s="160">
        <v>0</v>
      </c>
      <c r="P44" s="163">
        <v>0</v>
      </c>
      <c r="Q44" s="199">
        <v>32</v>
      </c>
      <c r="R44" s="6"/>
      <c r="S44" s="453"/>
      <c r="T44" s="454"/>
      <c r="U44" s="455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</row>
    <row r="45" spans="1:34" ht="12.75">
      <c r="A45" s="458" t="s">
        <v>136</v>
      </c>
      <c r="B45" s="446" t="s">
        <v>212</v>
      </c>
      <c r="C45" s="447" t="s">
        <v>368</v>
      </c>
      <c r="D45" s="444">
        <f>E45+F45</f>
        <v>108</v>
      </c>
      <c r="E45" s="448">
        <v>36</v>
      </c>
      <c r="F45" s="445">
        <f>I45+J45+K45+L45+M45+N45+O45+P45</f>
        <v>72</v>
      </c>
      <c r="G45" s="460">
        <v>16</v>
      </c>
      <c r="H45" s="449"/>
      <c r="I45" s="462"/>
      <c r="J45" s="450"/>
      <c r="K45" s="464"/>
      <c r="L45" s="451">
        <v>38</v>
      </c>
      <c r="M45" s="464">
        <v>34</v>
      </c>
      <c r="N45" s="452"/>
      <c r="O45" s="464"/>
      <c r="P45" s="452"/>
      <c r="Q45" s="199">
        <v>32</v>
      </c>
      <c r="R45" s="6">
        <v>40</v>
      </c>
      <c r="S45" s="453"/>
      <c r="T45" s="454"/>
      <c r="U45" s="455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</row>
    <row r="46" spans="1:34" ht="12.75">
      <c r="A46" s="421" t="s">
        <v>138</v>
      </c>
      <c r="B46" s="438" t="s">
        <v>139</v>
      </c>
      <c r="C46" s="443" t="s">
        <v>140</v>
      </c>
      <c r="D46" s="439">
        <f>SUM(E46,F46)</f>
        <v>155</v>
      </c>
      <c r="E46" s="439">
        <v>51</v>
      </c>
      <c r="F46" s="440">
        <f>SUM(I46:P46)</f>
        <v>104</v>
      </c>
      <c r="G46" s="459">
        <v>53</v>
      </c>
      <c r="H46" s="441">
        <v>0</v>
      </c>
      <c r="I46" s="461">
        <v>0</v>
      </c>
      <c r="J46" s="442">
        <v>0</v>
      </c>
      <c r="K46" s="463">
        <v>32</v>
      </c>
      <c r="L46" s="441">
        <v>36</v>
      </c>
      <c r="M46" s="461">
        <v>36</v>
      </c>
      <c r="N46" s="442">
        <v>0</v>
      </c>
      <c r="O46" s="463">
        <v>0</v>
      </c>
      <c r="P46" s="442">
        <v>0</v>
      </c>
      <c r="Q46" s="199"/>
      <c r="R46" s="407">
        <v>36</v>
      </c>
      <c r="S46" s="453"/>
      <c r="T46" s="454"/>
      <c r="U46" s="455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</row>
    <row r="47" spans="1:34" ht="12.75">
      <c r="A47" s="204" t="s">
        <v>372</v>
      </c>
      <c r="B47" s="205" t="s">
        <v>137</v>
      </c>
      <c r="C47" s="206" t="s">
        <v>362</v>
      </c>
      <c r="D47" s="207">
        <f t="shared" si="12"/>
        <v>49</v>
      </c>
      <c r="E47" s="207">
        <v>17</v>
      </c>
      <c r="F47" s="208">
        <f t="shared" si="14"/>
        <v>32</v>
      </c>
      <c r="G47" s="209">
        <v>8</v>
      </c>
      <c r="H47" s="210">
        <v>0</v>
      </c>
      <c r="I47" s="211">
        <v>0</v>
      </c>
      <c r="J47" s="212">
        <v>0</v>
      </c>
      <c r="K47" s="213">
        <v>0</v>
      </c>
      <c r="L47" s="210">
        <v>0</v>
      </c>
      <c r="M47" s="211">
        <v>32</v>
      </c>
      <c r="N47" s="212">
        <v>0</v>
      </c>
      <c r="O47" s="213">
        <v>0</v>
      </c>
      <c r="P47" s="212">
        <v>0</v>
      </c>
      <c r="Q47" s="199"/>
      <c r="R47" s="214">
        <v>32</v>
      </c>
      <c r="S47" s="453"/>
      <c r="T47" s="454"/>
      <c r="U47" s="456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</row>
    <row r="48" spans="1:34" ht="12.75">
      <c r="A48" s="217" t="s">
        <v>373</v>
      </c>
      <c r="B48" s="205" t="s">
        <v>376</v>
      </c>
      <c r="C48" s="215" t="s">
        <v>141</v>
      </c>
      <c r="D48" s="207">
        <f t="shared" si="12"/>
        <v>54</v>
      </c>
      <c r="E48" s="207">
        <f>PRODUCT(F48,0.5)</f>
        <v>18</v>
      </c>
      <c r="F48" s="218">
        <f t="shared" si="14"/>
        <v>36</v>
      </c>
      <c r="G48" s="209">
        <v>10</v>
      </c>
      <c r="H48" s="210">
        <v>0</v>
      </c>
      <c r="I48" s="211">
        <v>0</v>
      </c>
      <c r="J48" s="212">
        <v>0</v>
      </c>
      <c r="K48" s="219">
        <v>0</v>
      </c>
      <c r="L48" s="220">
        <v>0</v>
      </c>
      <c r="M48" s="221">
        <v>0</v>
      </c>
      <c r="N48" s="222">
        <v>0</v>
      </c>
      <c r="O48" s="219">
        <v>36</v>
      </c>
      <c r="P48" s="222">
        <v>0</v>
      </c>
      <c r="Q48" s="216"/>
      <c r="R48" s="214">
        <v>36</v>
      </c>
      <c r="S48" s="453"/>
      <c r="T48" s="454"/>
      <c r="U48" s="457"/>
      <c r="V48" s="449"/>
      <c r="W48" s="449"/>
      <c r="X48" s="453"/>
      <c r="Y48" s="449"/>
      <c r="Z48" s="449"/>
      <c r="AA48" s="453"/>
      <c r="AB48" s="453"/>
      <c r="AC48" s="451"/>
      <c r="AD48" s="451"/>
      <c r="AE48" s="451"/>
      <c r="AF48" s="451"/>
      <c r="AG48" s="451"/>
      <c r="AH48" s="451"/>
    </row>
    <row r="49" spans="1:34" ht="27" thickBot="1">
      <c r="A49" s="408" t="s">
        <v>374</v>
      </c>
      <c r="B49" s="409" t="s">
        <v>142</v>
      </c>
      <c r="C49" s="410" t="s">
        <v>143</v>
      </c>
      <c r="D49" s="411">
        <f>E49+F49</f>
        <v>54</v>
      </c>
      <c r="E49" s="411">
        <v>18</v>
      </c>
      <c r="F49" s="412">
        <f>I49+J49+K49+L49+M49+N49+O49+P49</f>
        <v>36</v>
      </c>
      <c r="G49" s="413">
        <v>10</v>
      </c>
      <c r="H49" s="414"/>
      <c r="I49" s="415">
        <v>36</v>
      </c>
      <c r="J49" s="416">
        <v>0</v>
      </c>
      <c r="K49" s="417">
        <v>0</v>
      </c>
      <c r="L49" s="418">
        <v>0</v>
      </c>
      <c r="M49" s="419"/>
      <c r="N49" s="420">
        <v>0</v>
      </c>
      <c r="O49" s="417">
        <v>0</v>
      </c>
      <c r="P49" s="420">
        <v>0</v>
      </c>
      <c r="Q49" s="223"/>
      <c r="R49" s="214">
        <v>36</v>
      </c>
      <c r="S49" s="453"/>
      <c r="T49" s="454"/>
      <c r="U49" s="457"/>
      <c r="V49" s="449"/>
      <c r="W49" s="449"/>
      <c r="X49" s="453"/>
      <c r="Y49" s="449"/>
      <c r="Z49" s="449"/>
      <c r="AA49" s="453"/>
      <c r="AB49" s="453"/>
      <c r="AC49" s="451"/>
      <c r="AD49" s="451"/>
      <c r="AE49" s="451"/>
      <c r="AF49" s="451"/>
      <c r="AG49" s="451"/>
      <c r="AH49" s="451"/>
    </row>
    <row r="50" spans="1:18" ht="13.5" thickBot="1">
      <c r="A50" s="224" t="s">
        <v>144</v>
      </c>
      <c r="B50" s="225" t="s">
        <v>145</v>
      </c>
      <c r="C50" s="226"/>
      <c r="D50" s="227">
        <f aca="true" t="shared" si="15" ref="D50:P50">D51+D57+D62+D67+D72</f>
        <v>3546</v>
      </c>
      <c r="E50" s="227">
        <f t="shared" si="15"/>
        <v>882</v>
      </c>
      <c r="F50" s="227">
        <f t="shared" si="15"/>
        <v>2664</v>
      </c>
      <c r="G50" s="227">
        <f t="shared" si="15"/>
        <v>378</v>
      </c>
      <c r="H50" s="227">
        <f t="shared" si="15"/>
        <v>60</v>
      </c>
      <c r="I50" s="227">
        <f t="shared" si="15"/>
        <v>0</v>
      </c>
      <c r="J50" s="227">
        <f t="shared" si="15"/>
        <v>32</v>
      </c>
      <c r="K50" s="227">
        <f t="shared" si="15"/>
        <v>314</v>
      </c>
      <c r="L50" s="227">
        <f t="shared" si="15"/>
        <v>376</v>
      </c>
      <c r="M50" s="227">
        <f t="shared" si="15"/>
        <v>328</v>
      </c>
      <c r="N50" s="227">
        <f t="shared" si="15"/>
        <v>658</v>
      </c>
      <c r="O50" s="227">
        <f t="shared" si="15"/>
        <v>488</v>
      </c>
      <c r="P50" s="227">
        <f t="shared" si="15"/>
        <v>468</v>
      </c>
      <c r="Q50" s="228"/>
      <c r="R50" s="229">
        <f>SUM(R45:R49)</f>
        <v>180</v>
      </c>
    </row>
    <row r="51" spans="1:18" ht="39">
      <c r="A51" s="230" t="s">
        <v>146</v>
      </c>
      <c r="B51" s="187" t="s">
        <v>147</v>
      </c>
      <c r="C51" s="231"/>
      <c r="D51" s="232">
        <f aca="true" t="shared" si="16" ref="D51:P51">D52+D53+D54+D55</f>
        <v>1692</v>
      </c>
      <c r="E51" s="232">
        <f t="shared" si="16"/>
        <v>432</v>
      </c>
      <c r="F51" s="232">
        <f t="shared" si="16"/>
        <v>1260</v>
      </c>
      <c r="G51" s="232">
        <f t="shared" si="16"/>
        <v>232</v>
      </c>
      <c r="H51" s="232">
        <f t="shared" si="16"/>
        <v>0</v>
      </c>
      <c r="I51" s="232">
        <f t="shared" si="16"/>
        <v>0</v>
      </c>
      <c r="J51" s="232">
        <f t="shared" si="16"/>
        <v>32</v>
      </c>
      <c r="K51" s="232">
        <f t="shared" si="16"/>
        <v>242</v>
      </c>
      <c r="L51" s="232">
        <f t="shared" si="16"/>
        <v>326</v>
      </c>
      <c r="M51" s="232">
        <f t="shared" si="16"/>
        <v>200</v>
      </c>
      <c r="N51" s="232">
        <f t="shared" si="16"/>
        <v>460</v>
      </c>
      <c r="O51" s="232">
        <f t="shared" si="16"/>
        <v>0</v>
      </c>
      <c r="P51" s="232">
        <f t="shared" si="16"/>
        <v>0</v>
      </c>
      <c r="Q51" s="233"/>
      <c r="R51" s="6"/>
    </row>
    <row r="52" spans="1:18" ht="41.25" customHeight="1">
      <c r="A52" s="234" t="s">
        <v>148</v>
      </c>
      <c r="B52" s="235" t="s">
        <v>214</v>
      </c>
      <c r="C52" s="236" t="s">
        <v>366</v>
      </c>
      <c r="D52" s="237">
        <f>SUM(E52,F52)</f>
        <v>738</v>
      </c>
      <c r="E52" s="237">
        <v>246</v>
      </c>
      <c r="F52" s="201">
        <f>I52+J52+K52+L52+M52+N52+O52+P52</f>
        <v>492</v>
      </c>
      <c r="G52" s="198">
        <v>150</v>
      </c>
      <c r="H52" s="144">
        <v>0</v>
      </c>
      <c r="I52" s="145">
        <v>0</v>
      </c>
      <c r="J52" s="146">
        <v>32</v>
      </c>
      <c r="K52" s="147">
        <v>242</v>
      </c>
      <c r="L52" s="148">
        <v>218</v>
      </c>
      <c r="M52" s="149">
        <v>0</v>
      </c>
      <c r="N52" s="150">
        <v>0</v>
      </c>
      <c r="O52" s="147">
        <v>0</v>
      </c>
      <c r="P52" s="150">
        <v>0</v>
      </c>
      <c r="Q52" s="238">
        <v>400</v>
      </c>
      <c r="R52" s="214">
        <v>92</v>
      </c>
    </row>
    <row r="53" spans="1:18" ht="41.25" customHeight="1">
      <c r="A53" s="239" t="s">
        <v>149</v>
      </c>
      <c r="B53" s="152" t="s">
        <v>150</v>
      </c>
      <c r="C53" s="240" t="s">
        <v>367</v>
      </c>
      <c r="D53" s="241">
        <f>SUM(E53,F53)</f>
        <v>558</v>
      </c>
      <c r="E53" s="241">
        <v>186</v>
      </c>
      <c r="F53" s="201">
        <f>I53+J53+K53+L53+M53+N53+O53+P53</f>
        <v>372</v>
      </c>
      <c r="G53" s="202">
        <v>82</v>
      </c>
      <c r="H53" s="157">
        <v>0</v>
      </c>
      <c r="I53" s="158">
        <v>0</v>
      </c>
      <c r="J53" s="159">
        <v>0</v>
      </c>
      <c r="K53" s="160">
        <v>0</v>
      </c>
      <c r="L53" s="161">
        <v>0</v>
      </c>
      <c r="M53" s="162">
        <v>164</v>
      </c>
      <c r="N53" s="163">
        <v>208</v>
      </c>
      <c r="O53" s="160"/>
      <c r="P53" s="163">
        <v>0</v>
      </c>
      <c r="Q53" s="242">
        <v>280</v>
      </c>
      <c r="R53" s="214">
        <v>92</v>
      </c>
    </row>
    <row r="54" spans="1:18" ht="16.5" customHeight="1">
      <c r="A54" s="243" t="s">
        <v>151</v>
      </c>
      <c r="B54" s="244" t="s">
        <v>152</v>
      </c>
      <c r="C54" s="245" t="s">
        <v>363</v>
      </c>
      <c r="D54" s="246">
        <f>SUM(I54:P54)</f>
        <v>144</v>
      </c>
      <c r="E54" s="246">
        <v>0</v>
      </c>
      <c r="F54" s="247">
        <f>I54+J54+K54+L54+M54+N54+O54+P54</f>
        <v>144</v>
      </c>
      <c r="G54" s="248">
        <v>0</v>
      </c>
      <c r="H54" s="249">
        <v>0</v>
      </c>
      <c r="I54" s="250">
        <v>0</v>
      </c>
      <c r="J54" s="251">
        <v>0</v>
      </c>
      <c r="K54" s="252">
        <v>0</v>
      </c>
      <c r="L54" s="249">
        <v>108</v>
      </c>
      <c r="M54" s="250">
        <v>36</v>
      </c>
      <c r="N54" s="251">
        <v>0</v>
      </c>
      <c r="O54" s="252">
        <v>0</v>
      </c>
      <c r="P54" s="251">
        <v>0</v>
      </c>
      <c r="Q54" s="253">
        <v>144</v>
      </c>
      <c r="R54" s="6"/>
    </row>
    <row r="55" spans="1:18" ht="24" customHeight="1">
      <c r="A55" s="204" t="s">
        <v>153</v>
      </c>
      <c r="B55" s="205" t="s">
        <v>154</v>
      </c>
      <c r="C55" s="254" t="s">
        <v>155</v>
      </c>
      <c r="D55" s="218">
        <f>SUM(I55:P55)</f>
        <v>252</v>
      </c>
      <c r="E55" s="218">
        <v>0</v>
      </c>
      <c r="F55" s="208">
        <f>I55+J55+K55+L55+M55+N55+O55+P55</f>
        <v>252</v>
      </c>
      <c r="G55" s="209">
        <v>0</v>
      </c>
      <c r="H55" s="210">
        <v>0</v>
      </c>
      <c r="I55" s="211">
        <v>0</v>
      </c>
      <c r="J55" s="212">
        <v>0</v>
      </c>
      <c r="K55" s="213">
        <v>0</v>
      </c>
      <c r="L55" s="210">
        <v>0</v>
      </c>
      <c r="M55" s="211">
        <v>0</v>
      </c>
      <c r="N55" s="212">
        <v>252</v>
      </c>
      <c r="O55" s="213">
        <v>0</v>
      </c>
      <c r="P55" s="212">
        <v>0</v>
      </c>
      <c r="Q55" s="255">
        <v>684</v>
      </c>
      <c r="R55" s="6"/>
    </row>
    <row r="56" spans="1:18" ht="17.25" customHeight="1">
      <c r="A56" s="256"/>
      <c r="B56" s="257" t="s">
        <v>156</v>
      </c>
      <c r="C56" s="258" t="s">
        <v>157</v>
      </c>
      <c r="D56" s="259"/>
      <c r="E56" s="259"/>
      <c r="F56" s="167"/>
      <c r="G56" s="64"/>
      <c r="H56" s="169"/>
      <c r="I56" s="260"/>
      <c r="J56" s="261"/>
      <c r="K56" s="172"/>
      <c r="L56" s="173"/>
      <c r="M56" s="174"/>
      <c r="N56" s="258" t="s">
        <v>157</v>
      </c>
      <c r="O56" s="174"/>
      <c r="P56" s="262"/>
      <c r="Q56" s="255"/>
      <c r="R56" s="6"/>
    </row>
    <row r="57" spans="1:18" ht="27.75" customHeight="1">
      <c r="A57" s="230" t="s">
        <v>158</v>
      </c>
      <c r="B57" s="187" t="s">
        <v>159</v>
      </c>
      <c r="C57" s="231"/>
      <c r="D57" s="232">
        <f aca="true" t="shared" si="17" ref="D57:P57">D58+D59+D60</f>
        <v>411</v>
      </c>
      <c r="E57" s="232">
        <f t="shared" si="17"/>
        <v>125</v>
      </c>
      <c r="F57" s="232">
        <f t="shared" si="17"/>
        <v>286</v>
      </c>
      <c r="G57" s="263">
        <f t="shared" si="17"/>
        <v>50</v>
      </c>
      <c r="H57" s="264">
        <f t="shared" si="17"/>
        <v>30</v>
      </c>
      <c r="I57" s="263">
        <f t="shared" si="17"/>
        <v>0</v>
      </c>
      <c r="J57" s="264">
        <f t="shared" si="17"/>
        <v>0</v>
      </c>
      <c r="K57" s="263">
        <f t="shared" si="17"/>
        <v>72</v>
      </c>
      <c r="L57" s="264">
        <f t="shared" si="17"/>
        <v>50</v>
      </c>
      <c r="M57" s="265">
        <f t="shared" si="17"/>
        <v>128</v>
      </c>
      <c r="N57" s="266">
        <f t="shared" si="17"/>
        <v>36</v>
      </c>
      <c r="O57" s="265">
        <f t="shared" si="17"/>
        <v>0</v>
      </c>
      <c r="P57" s="266">
        <f t="shared" si="17"/>
        <v>0</v>
      </c>
      <c r="Q57" s="267"/>
      <c r="R57" s="6"/>
    </row>
    <row r="58" spans="1:18" ht="30.75" customHeight="1">
      <c r="A58" s="234" t="s">
        <v>160</v>
      </c>
      <c r="B58" s="235" t="s">
        <v>161</v>
      </c>
      <c r="C58" s="268" t="s">
        <v>162</v>
      </c>
      <c r="D58" s="269">
        <f>E58+F58</f>
        <v>375</v>
      </c>
      <c r="E58" s="269">
        <v>125</v>
      </c>
      <c r="F58" s="142">
        <f>I58+J58+K58+L58+M58+N58+O58+P58</f>
        <v>250</v>
      </c>
      <c r="G58" s="198">
        <v>50</v>
      </c>
      <c r="H58" s="144">
        <v>30</v>
      </c>
      <c r="I58" s="145">
        <v>0</v>
      </c>
      <c r="J58" s="150">
        <v>0</v>
      </c>
      <c r="K58" s="147">
        <v>72</v>
      </c>
      <c r="L58" s="148">
        <v>50</v>
      </c>
      <c r="M58" s="149">
        <v>128</v>
      </c>
      <c r="N58" s="150"/>
      <c r="O58" s="147"/>
      <c r="P58" s="150"/>
      <c r="Q58" s="270">
        <v>264</v>
      </c>
      <c r="R58" s="214"/>
    </row>
    <row r="59" spans="1:18" ht="15.75" customHeight="1">
      <c r="A59" s="243" t="s">
        <v>163</v>
      </c>
      <c r="B59" s="244" t="s">
        <v>152</v>
      </c>
      <c r="C59" s="245" t="s">
        <v>89</v>
      </c>
      <c r="D59" s="246">
        <f>SUM(I59:P59)</f>
        <v>36</v>
      </c>
      <c r="E59" s="246">
        <v>0</v>
      </c>
      <c r="F59" s="247">
        <f>I59+J59+K59+L59+M59+N59+O59+P59</f>
        <v>36</v>
      </c>
      <c r="G59" s="248">
        <v>0</v>
      </c>
      <c r="H59" s="249">
        <v>0</v>
      </c>
      <c r="I59" s="250">
        <v>0</v>
      </c>
      <c r="J59" s="251">
        <v>0</v>
      </c>
      <c r="K59" s="252">
        <v>0</v>
      </c>
      <c r="L59" s="249">
        <v>0</v>
      </c>
      <c r="M59" s="250">
        <v>0</v>
      </c>
      <c r="N59" s="251">
        <v>36</v>
      </c>
      <c r="O59" s="252">
        <v>0</v>
      </c>
      <c r="P59" s="251">
        <v>0</v>
      </c>
      <c r="Q59" s="253"/>
      <c r="R59" s="6"/>
    </row>
    <row r="60" spans="1:18" ht="15.75" customHeight="1">
      <c r="A60" s="204" t="s">
        <v>164</v>
      </c>
      <c r="B60" s="205" t="s">
        <v>154</v>
      </c>
      <c r="C60" s="215" t="s">
        <v>375</v>
      </c>
      <c r="D60" s="218">
        <f>SUM(I60:P60)</f>
        <v>0</v>
      </c>
      <c r="E60" s="218">
        <v>0</v>
      </c>
      <c r="F60" s="208">
        <f>I60+J60+K60+L60+M60+N60+O60+P60</f>
        <v>0</v>
      </c>
      <c r="G60" s="209">
        <v>0</v>
      </c>
      <c r="H60" s="210">
        <v>0</v>
      </c>
      <c r="I60" s="211">
        <v>0</v>
      </c>
      <c r="J60" s="212">
        <v>0</v>
      </c>
      <c r="K60" s="213">
        <v>0</v>
      </c>
      <c r="L60" s="210">
        <v>0</v>
      </c>
      <c r="M60" s="211"/>
      <c r="N60" s="212">
        <v>0</v>
      </c>
      <c r="O60" s="213"/>
      <c r="P60" s="212"/>
      <c r="Q60" s="253">
        <v>36</v>
      </c>
      <c r="R60" s="6"/>
    </row>
    <row r="61" spans="1:18" ht="17.25" customHeight="1">
      <c r="A61" s="256"/>
      <c r="B61" s="257" t="s">
        <v>156</v>
      </c>
      <c r="C61" s="258" t="s">
        <v>157</v>
      </c>
      <c r="D61" s="259"/>
      <c r="E61" s="259"/>
      <c r="F61" s="167"/>
      <c r="G61" s="64"/>
      <c r="H61" s="169"/>
      <c r="I61" s="170"/>
      <c r="J61" s="175"/>
      <c r="K61" s="172"/>
      <c r="L61" s="173"/>
      <c r="M61" s="258"/>
      <c r="N61" s="258" t="s">
        <v>157</v>
      </c>
      <c r="O61" s="175"/>
      <c r="P61" s="175"/>
      <c r="Q61" s="253"/>
      <c r="R61" s="6"/>
    </row>
    <row r="62" spans="1:18" ht="39.75" customHeight="1">
      <c r="A62" s="230" t="s">
        <v>165</v>
      </c>
      <c r="B62" s="187" t="s">
        <v>166</v>
      </c>
      <c r="C62" s="231"/>
      <c r="D62" s="232">
        <f aca="true" t="shared" si="18" ref="D62:P62">D63+D64+D65</f>
        <v>276</v>
      </c>
      <c r="E62" s="232">
        <f t="shared" si="18"/>
        <v>80</v>
      </c>
      <c r="F62" s="232">
        <f t="shared" si="18"/>
        <v>196</v>
      </c>
      <c r="G62" s="263">
        <f t="shared" si="18"/>
        <v>32</v>
      </c>
      <c r="H62" s="264">
        <f t="shared" si="18"/>
        <v>30</v>
      </c>
      <c r="I62" s="263">
        <f t="shared" si="18"/>
        <v>0</v>
      </c>
      <c r="J62" s="264">
        <f t="shared" si="18"/>
        <v>0</v>
      </c>
      <c r="K62" s="263">
        <f t="shared" si="18"/>
        <v>0</v>
      </c>
      <c r="L62" s="264">
        <f t="shared" si="18"/>
        <v>0</v>
      </c>
      <c r="M62" s="263">
        <f t="shared" si="18"/>
        <v>0</v>
      </c>
      <c r="N62" s="264">
        <f t="shared" si="18"/>
        <v>44</v>
      </c>
      <c r="O62" s="263">
        <f t="shared" si="18"/>
        <v>152</v>
      </c>
      <c r="P62" s="264">
        <f t="shared" si="18"/>
        <v>0</v>
      </c>
      <c r="Q62" s="267"/>
      <c r="R62" s="6"/>
    </row>
    <row r="63" spans="1:18" ht="39" customHeight="1">
      <c r="A63" s="35" t="s">
        <v>167</v>
      </c>
      <c r="B63" s="235" t="s">
        <v>168</v>
      </c>
      <c r="C63" s="271" t="s">
        <v>169</v>
      </c>
      <c r="D63" s="237">
        <f>SUM(E63,F63)</f>
        <v>240</v>
      </c>
      <c r="E63" s="237">
        <v>80</v>
      </c>
      <c r="F63" s="201">
        <f>I63+J63+K63+L63+M63+N63+O63+P63</f>
        <v>160</v>
      </c>
      <c r="G63" s="198">
        <v>32</v>
      </c>
      <c r="H63" s="144">
        <v>30</v>
      </c>
      <c r="I63" s="145">
        <v>0</v>
      </c>
      <c r="J63" s="146">
        <v>0</v>
      </c>
      <c r="K63" s="147">
        <v>0</v>
      </c>
      <c r="L63" s="148">
        <v>0</v>
      </c>
      <c r="M63" s="149">
        <v>0</v>
      </c>
      <c r="N63" s="150">
        <v>44</v>
      </c>
      <c r="O63" s="147">
        <v>116</v>
      </c>
      <c r="P63" s="150"/>
      <c r="Q63" s="253">
        <v>100</v>
      </c>
      <c r="R63" s="214">
        <v>60</v>
      </c>
    </row>
    <row r="64" spans="1:18" ht="16.5" customHeight="1">
      <c r="A64" s="272" t="s">
        <v>170</v>
      </c>
      <c r="B64" s="244" t="s">
        <v>152</v>
      </c>
      <c r="C64" s="245"/>
      <c r="D64" s="246">
        <f>SUM(I64:P64)</f>
        <v>0</v>
      </c>
      <c r="E64" s="246">
        <v>0</v>
      </c>
      <c r="F64" s="247">
        <f>I64+J64+K64+L64+M64+N64+O64+P64</f>
        <v>0</v>
      </c>
      <c r="G64" s="248">
        <v>0</v>
      </c>
      <c r="H64" s="249">
        <v>0</v>
      </c>
      <c r="I64" s="250">
        <v>0</v>
      </c>
      <c r="J64" s="251">
        <v>0</v>
      </c>
      <c r="K64" s="252">
        <v>0</v>
      </c>
      <c r="L64" s="249">
        <v>0</v>
      </c>
      <c r="M64" s="250">
        <v>0</v>
      </c>
      <c r="N64" s="251">
        <v>0</v>
      </c>
      <c r="O64" s="252">
        <v>0</v>
      </c>
      <c r="P64" s="251">
        <v>0</v>
      </c>
      <c r="Q64" s="253"/>
      <c r="R64" s="6"/>
    </row>
    <row r="65" spans="1:18" ht="12.75">
      <c r="A65" s="273" t="s">
        <v>171</v>
      </c>
      <c r="B65" s="205" t="s">
        <v>154</v>
      </c>
      <c r="C65" s="274" t="s">
        <v>172</v>
      </c>
      <c r="D65" s="218">
        <f>SUM(I65:P65)</f>
        <v>36</v>
      </c>
      <c r="E65" s="218">
        <v>0</v>
      </c>
      <c r="F65" s="208">
        <f>I65+J65+K65+L65+M65+N65+O65+P65</f>
        <v>36</v>
      </c>
      <c r="G65" s="209">
        <v>0</v>
      </c>
      <c r="H65" s="210">
        <v>0</v>
      </c>
      <c r="I65" s="211">
        <v>0</v>
      </c>
      <c r="J65" s="212">
        <v>0</v>
      </c>
      <c r="K65" s="213">
        <v>0</v>
      </c>
      <c r="L65" s="210">
        <v>0</v>
      </c>
      <c r="M65" s="211">
        <v>0</v>
      </c>
      <c r="N65" s="212">
        <v>0</v>
      </c>
      <c r="O65" s="213">
        <v>36</v>
      </c>
      <c r="P65" s="212">
        <v>0</v>
      </c>
      <c r="Q65" s="253">
        <v>36</v>
      </c>
      <c r="R65" s="6"/>
    </row>
    <row r="66" spans="1:18" ht="15.75" customHeight="1">
      <c r="A66" s="275"/>
      <c r="B66" s="257" t="s">
        <v>173</v>
      </c>
      <c r="C66" s="258" t="s">
        <v>157</v>
      </c>
      <c r="D66" s="259"/>
      <c r="E66" s="259"/>
      <c r="F66" s="167"/>
      <c r="G66" s="64"/>
      <c r="H66" s="169"/>
      <c r="I66" s="260"/>
      <c r="J66" s="261"/>
      <c r="K66" s="172"/>
      <c r="L66" s="173"/>
      <c r="M66" s="174"/>
      <c r="N66" s="175"/>
      <c r="O66" s="258" t="s">
        <v>157</v>
      </c>
      <c r="P66" s="276"/>
      <c r="Q66" s="253"/>
      <c r="R66" s="6"/>
    </row>
    <row r="67" spans="1:18" ht="27.75" customHeight="1">
      <c r="A67" s="277" t="s">
        <v>174</v>
      </c>
      <c r="B67" s="187" t="s">
        <v>175</v>
      </c>
      <c r="C67" s="231"/>
      <c r="D67" s="232">
        <f aca="true" t="shared" si="19" ref="D67:P67">D68+D69+D70</f>
        <v>627</v>
      </c>
      <c r="E67" s="232">
        <f t="shared" si="19"/>
        <v>137</v>
      </c>
      <c r="F67" s="232">
        <f t="shared" si="19"/>
        <v>490</v>
      </c>
      <c r="G67" s="263">
        <f t="shared" si="19"/>
        <v>24</v>
      </c>
      <c r="H67" s="264">
        <f t="shared" si="19"/>
        <v>0</v>
      </c>
      <c r="I67" s="265">
        <f t="shared" si="19"/>
        <v>0</v>
      </c>
      <c r="J67" s="266">
        <f t="shared" si="19"/>
        <v>0</v>
      </c>
      <c r="K67" s="265">
        <f t="shared" si="19"/>
        <v>0</v>
      </c>
      <c r="L67" s="266">
        <f t="shared" si="19"/>
        <v>0</v>
      </c>
      <c r="M67" s="263">
        <f t="shared" si="19"/>
        <v>0</v>
      </c>
      <c r="N67" s="264">
        <f t="shared" si="19"/>
        <v>118</v>
      </c>
      <c r="O67" s="263">
        <f t="shared" si="19"/>
        <v>336</v>
      </c>
      <c r="P67" s="264">
        <f t="shared" si="19"/>
        <v>36</v>
      </c>
      <c r="Q67" s="253"/>
      <c r="R67" s="6"/>
    </row>
    <row r="68" spans="1:18" ht="25.5" customHeight="1">
      <c r="A68" s="35" t="s">
        <v>176</v>
      </c>
      <c r="B68" s="235" t="s">
        <v>177</v>
      </c>
      <c r="C68" s="271" t="s">
        <v>381</v>
      </c>
      <c r="D68" s="237">
        <f>SUM(E68,F68)</f>
        <v>411</v>
      </c>
      <c r="E68" s="237">
        <v>137</v>
      </c>
      <c r="F68" s="201">
        <f>SUM(I68:P68)</f>
        <v>274</v>
      </c>
      <c r="G68" s="198">
        <v>24</v>
      </c>
      <c r="H68" s="144">
        <v>0</v>
      </c>
      <c r="I68" s="145">
        <v>0</v>
      </c>
      <c r="J68" s="146">
        <v>0</v>
      </c>
      <c r="K68" s="143"/>
      <c r="L68" s="148">
        <v>0</v>
      </c>
      <c r="M68" s="149"/>
      <c r="N68" s="150">
        <v>118</v>
      </c>
      <c r="O68" s="147">
        <v>156</v>
      </c>
      <c r="P68" s="150">
        <v>0</v>
      </c>
      <c r="Q68" s="253"/>
      <c r="R68" s="214">
        <v>260</v>
      </c>
    </row>
    <row r="69" spans="1:18" ht="15.75" customHeight="1">
      <c r="A69" s="272" t="s">
        <v>178</v>
      </c>
      <c r="B69" s="244" t="s">
        <v>152</v>
      </c>
      <c r="C69" s="245"/>
      <c r="D69" s="246">
        <f>SUM(I69:P69)</f>
        <v>0</v>
      </c>
      <c r="E69" s="246">
        <v>0</v>
      </c>
      <c r="F69" s="247">
        <f>SUM(I69:P69)</f>
        <v>0</v>
      </c>
      <c r="G69" s="248">
        <v>0</v>
      </c>
      <c r="H69" s="249">
        <v>0</v>
      </c>
      <c r="I69" s="250">
        <v>0</v>
      </c>
      <c r="J69" s="251">
        <v>0</v>
      </c>
      <c r="K69" s="252">
        <v>0</v>
      </c>
      <c r="L69" s="249">
        <v>0</v>
      </c>
      <c r="M69" s="250">
        <v>0</v>
      </c>
      <c r="N69" s="251">
        <v>0</v>
      </c>
      <c r="O69" s="252">
        <v>0</v>
      </c>
      <c r="P69" s="251">
        <v>0</v>
      </c>
      <c r="Q69" s="253"/>
      <c r="R69" s="6"/>
    </row>
    <row r="70" spans="1:18" ht="15.75" customHeight="1">
      <c r="A70" s="273" t="s">
        <v>179</v>
      </c>
      <c r="B70" s="205" t="s">
        <v>154</v>
      </c>
      <c r="C70" s="215" t="s">
        <v>180</v>
      </c>
      <c r="D70" s="218">
        <f>SUM(I70:P70)</f>
        <v>216</v>
      </c>
      <c r="E70" s="218">
        <v>0</v>
      </c>
      <c r="F70" s="208">
        <f>SUM(I70:P70)</f>
        <v>216</v>
      </c>
      <c r="G70" s="209">
        <v>0</v>
      </c>
      <c r="H70" s="210">
        <v>0</v>
      </c>
      <c r="I70" s="211">
        <v>0</v>
      </c>
      <c r="J70" s="212">
        <v>0</v>
      </c>
      <c r="K70" s="213">
        <v>0</v>
      </c>
      <c r="L70" s="210">
        <v>0</v>
      </c>
      <c r="M70" s="211"/>
      <c r="N70" s="212">
        <v>0</v>
      </c>
      <c r="O70" s="213">
        <v>180</v>
      </c>
      <c r="P70" s="212">
        <v>36</v>
      </c>
      <c r="Q70" s="253"/>
      <c r="R70" s="6"/>
    </row>
    <row r="71" spans="1:18" ht="15.75" customHeight="1">
      <c r="A71" s="275"/>
      <c r="B71" s="257" t="s">
        <v>181</v>
      </c>
      <c r="C71" s="258" t="s">
        <v>157</v>
      </c>
      <c r="D71" s="259"/>
      <c r="E71" s="259"/>
      <c r="F71" s="167"/>
      <c r="G71" s="64"/>
      <c r="H71" s="169"/>
      <c r="I71" s="260"/>
      <c r="J71" s="261"/>
      <c r="K71" s="172"/>
      <c r="L71" s="278"/>
      <c r="M71" s="279"/>
      <c r="N71" s="278"/>
      <c r="O71" s="172"/>
      <c r="P71" s="258" t="s">
        <v>157</v>
      </c>
      <c r="Q71" s="253"/>
      <c r="R71" s="6"/>
    </row>
    <row r="72" spans="1:18" ht="27" customHeight="1">
      <c r="A72" s="277" t="s">
        <v>182</v>
      </c>
      <c r="B72" s="187" t="s">
        <v>183</v>
      </c>
      <c r="C72" s="231"/>
      <c r="D72" s="232">
        <f aca="true" t="shared" si="20" ref="D72:P72">D73+D74+D75</f>
        <v>540</v>
      </c>
      <c r="E72" s="232">
        <f t="shared" si="20"/>
        <v>108</v>
      </c>
      <c r="F72" s="232">
        <f t="shared" si="20"/>
        <v>432</v>
      </c>
      <c r="G72" s="265">
        <f t="shared" si="20"/>
        <v>40</v>
      </c>
      <c r="H72" s="266">
        <f t="shared" si="20"/>
        <v>0</v>
      </c>
      <c r="I72" s="263">
        <f t="shared" si="20"/>
        <v>0</v>
      </c>
      <c r="J72" s="264">
        <f t="shared" si="20"/>
        <v>0</v>
      </c>
      <c r="K72" s="263">
        <f t="shared" si="20"/>
        <v>0</v>
      </c>
      <c r="L72" s="264">
        <f t="shared" si="20"/>
        <v>0</v>
      </c>
      <c r="M72" s="263">
        <f t="shared" si="20"/>
        <v>0</v>
      </c>
      <c r="N72" s="264">
        <f t="shared" si="20"/>
        <v>0</v>
      </c>
      <c r="O72" s="263">
        <f t="shared" si="20"/>
        <v>0</v>
      </c>
      <c r="P72" s="264">
        <f t="shared" si="20"/>
        <v>432</v>
      </c>
      <c r="Q72" s="233"/>
      <c r="R72" s="6"/>
    </row>
    <row r="73" spans="1:18" ht="20.25" customHeight="1">
      <c r="A73" s="35" t="s">
        <v>184</v>
      </c>
      <c r="B73" s="152" t="s">
        <v>185</v>
      </c>
      <c r="C73" s="280" t="s">
        <v>186</v>
      </c>
      <c r="D73" s="241">
        <f>SUM(E73,F73)</f>
        <v>324</v>
      </c>
      <c r="E73" s="281">
        <v>108</v>
      </c>
      <c r="F73" s="237">
        <f>I73+J73+K73+L73+M73+N73+O73+P73</f>
        <v>216</v>
      </c>
      <c r="G73" s="282">
        <v>40</v>
      </c>
      <c r="H73" s="283">
        <v>0</v>
      </c>
      <c r="I73" s="284">
        <v>0</v>
      </c>
      <c r="J73" s="285">
        <v>0</v>
      </c>
      <c r="K73" s="286">
        <v>0</v>
      </c>
      <c r="L73" s="283">
        <v>0</v>
      </c>
      <c r="M73" s="284">
        <v>0</v>
      </c>
      <c r="N73" s="285">
        <v>0</v>
      </c>
      <c r="O73" s="286"/>
      <c r="P73" s="285">
        <v>216</v>
      </c>
      <c r="Q73" s="287"/>
      <c r="R73" s="6">
        <v>216</v>
      </c>
    </row>
    <row r="74" spans="1:18" ht="15" customHeight="1">
      <c r="A74" s="272" t="s">
        <v>187</v>
      </c>
      <c r="B74" s="244" t="s">
        <v>152</v>
      </c>
      <c r="C74" s="245"/>
      <c r="D74" s="246">
        <f>SUM(I74:P74)</f>
        <v>0</v>
      </c>
      <c r="E74" s="246">
        <v>0</v>
      </c>
      <c r="F74" s="247">
        <f>SUM(I74:P74)</f>
        <v>0</v>
      </c>
      <c r="G74" s="248">
        <v>0</v>
      </c>
      <c r="H74" s="249">
        <v>0</v>
      </c>
      <c r="I74" s="250">
        <v>0</v>
      </c>
      <c r="J74" s="251">
        <v>0</v>
      </c>
      <c r="K74" s="252">
        <v>0</v>
      </c>
      <c r="L74" s="249">
        <v>0</v>
      </c>
      <c r="M74" s="250">
        <v>0</v>
      </c>
      <c r="N74" s="251">
        <v>0</v>
      </c>
      <c r="O74" s="252">
        <v>0</v>
      </c>
      <c r="P74" s="251">
        <v>0</v>
      </c>
      <c r="Q74" s="288"/>
      <c r="R74" s="214"/>
    </row>
    <row r="75" spans="1:18" ht="17.25" customHeight="1">
      <c r="A75" s="273" t="s">
        <v>188</v>
      </c>
      <c r="B75" s="205" t="s">
        <v>154</v>
      </c>
      <c r="C75" s="215" t="s">
        <v>180</v>
      </c>
      <c r="D75" s="218">
        <f>SUM(I75:P75)</f>
        <v>216</v>
      </c>
      <c r="E75" s="218">
        <v>0</v>
      </c>
      <c r="F75" s="208">
        <f>SUM(I75:P75)</f>
        <v>216</v>
      </c>
      <c r="G75" s="209">
        <v>0</v>
      </c>
      <c r="H75" s="210">
        <v>0</v>
      </c>
      <c r="I75" s="211">
        <v>0</v>
      </c>
      <c r="J75" s="212">
        <v>0</v>
      </c>
      <c r="K75" s="213">
        <v>0</v>
      </c>
      <c r="L75" s="210">
        <v>0</v>
      </c>
      <c r="M75" s="211">
        <v>0</v>
      </c>
      <c r="N75" s="212">
        <v>0</v>
      </c>
      <c r="O75" s="213">
        <v>0</v>
      </c>
      <c r="P75" s="212">
        <v>216</v>
      </c>
      <c r="Q75" s="289"/>
      <c r="R75" s="229">
        <f>SUM(R52:R74)</f>
        <v>720</v>
      </c>
    </row>
    <row r="76" spans="1:18" ht="15.75" customHeight="1">
      <c r="A76" s="275"/>
      <c r="B76" s="257" t="s">
        <v>181</v>
      </c>
      <c r="C76" s="258" t="s">
        <v>157</v>
      </c>
      <c r="D76" s="259"/>
      <c r="E76" s="259"/>
      <c r="F76" s="167"/>
      <c r="G76" s="64"/>
      <c r="H76" s="169"/>
      <c r="I76" s="260"/>
      <c r="J76" s="261"/>
      <c r="K76" s="172"/>
      <c r="L76" s="276"/>
      <c r="M76" s="279"/>
      <c r="N76" s="278"/>
      <c r="O76" s="290"/>
      <c r="P76" s="258" t="s">
        <v>157</v>
      </c>
      <c r="Q76" s="289"/>
      <c r="R76" s="6"/>
    </row>
    <row r="77" spans="1:18" ht="18" customHeight="1">
      <c r="A77" s="132"/>
      <c r="B77" s="291" t="s">
        <v>189</v>
      </c>
      <c r="C77" s="133"/>
      <c r="D77" s="134">
        <f aca="true" t="shared" si="21" ref="D77:P77">D6+D28+D33+D36</f>
        <v>7542</v>
      </c>
      <c r="E77" s="134">
        <f t="shared" si="21"/>
        <v>2214</v>
      </c>
      <c r="F77" s="134">
        <f t="shared" si="21"/>
        <v>5328</v>
      </c>
      <c r="G77" s="134">
        <f t="shared" si="21"/>
        <v>1685</v>
      </c>
      <c r="H77" s="134">
        <f t="shared" si="21"/>
        <v>60</v>
      </c>
      <c r="I77" s="134">
        <f t="shared" si="21"/>
        <v>612</v>
      </c>
      <c r="J77" s="134">
        <f t="shared" si="21"/>
        <v>792</v>
      </c>
      <c r="K77" s="134">
        <f t="shared" si="21"/>
        <v>612</v>
      </c>
      <c r="L77" s="134">
        <f t="shared" si="21"/>
        <v>792</v>
      </c>
      <c r="M77" s="134">
        <f t="shared" si="21"/>
        <v>612</v>
      </c>
      <c r="N77" s="134">
        <f t="shared" si="21"/>
        <v>828</v>
      </c>
      <c r="O77" s="134">
        <f t="shared" si="21"/>
        <v>612</v>
      </c>
      <c r="P77" s="134">
        <f t="shared" si="21"/>
        <v>468</v>
      </c>
      <c r="Q77" s="292">
        <f>SUM(I77:P77)</f>
        <v>5328</v>
      </c>
      <c r="R77" s="293">
        <f>R50+R75</f>
        <v>900</v>
      </c>
    </row>
    <row r="78" spans="1:18" ht="13.5" customHeight="1">
      <c r="A78" s="294" t="s">
        <v>190</v>
      </c>
      <c r="B78" s="295" t="s">
        <v>191</v>
      </c>
      <c r="C78" s="296"/>
      <c r="D78" s="142" t="s">
        <v>192</v>
      </c>
      <c r="E78" s="142"/>
      <c r="F78" s="142"/>
      <c r="G78" s="297"/>
      <c r="H78" s="298"/>
      <c r="I78" s="299" t="s">
        <v>193</v>
      </c>
      <c r="J78" s="300" t="s">
        <v>194</v>
      </c>
      <c r="K78" s="301" t="s">
        <v>193</v>
      </c>
      <c r="L78" s="302" t="s">
        <v>194</v>
      </c>
      <c r="M78" s="303" t="s">
        <v>193</v>
      </c>
      <c r="N78" s="304" t="s">
        <v>194</v>
      </c>
      <c r="O78" s="301" t="s">
        <v>193</v>
      </c>
      <c r="P78" s="304" t="s">
        <v>193</v>
      </c>
      <c r="Q78" s="305">
        <f>I78+J78+K78+L78+M78+N78+O78+P78</f>
        <v>7</v>
      </c>
      <c r="R78" s="6"/>
    </row>
    <row r="79" spans="1:18" ht="14.25" customHeight="1">
      <c r="A79" s="294" t="s">
        <v>196</v>
      </c>
      <c r="B79" s="306" t="s">
        <v>18</v>
      </c>
      <c r="C79" s="307"/>
      <c r="D79" s="201" t="s">
        <v>197</v>
      </c>
      <c r="E79" s="201"/>
      <c r="F79" s="201"/>
      <c r="G79" s="198"/>
      <c r="H79" s="144"/>
      <c r="I79" s="149"/>
      <c r="J79" s="150"/>
      <c r="K79" s="143"/>
      <c r="L79" s="144"/>
      <c r="M79" s="145"/>
      <c r="N79" s="146"/>
      <c r="O79" s="143"/>
      <c r="P79" s="146" t="s">
        <v>197</v>
      </c>
      <c r="Q79" s="308">
        <v>4</v>
      </c>
      <c r="R79" s="6"/>
    </row>
    <row r="80" spans="1:18" ht="16.5" customHeight="1">
      <c r="A80" s="309" t="s">
        <v>198</v>
      </c>
      <c r="B80" s="310" t="s">
        <v>199</v>
      </c>
      <c r="C80" s="311"/>
      <c r="D80" s="155" t="s">
        <v>200</v>
      </c>
      <c r="E80" s="155"/>
      <c r="F80" s="155"/>
      <c r="G80" s="202"/>
      <c r="H80" s="157"/>
      <c r="I80" s="162"/>
      <c r="J80" s="163"/>
      <c r="K80" s="156"/>
      <c r="L80" s="157"/>
      <c r="M80" s="158"/>
      <c r="N80" s="159"/>
      <c r="O80" s="156"/>
      <c r="P80" s="159" t="s">
        <v>200</v>
      </c>
      <c r="Q80" s="5">
        <v>6</v>
      </c>
      <c r="R80" s="6"/>
    </row>
    <row r="81" spans="1:18" ht="25.5" customHeight="1">
      <c r="A81" s="508" t="s">
        <v>201</v>
      </c>
      <c r="B81" s="508"/>
      <c r="C81" s="508"/>
      <c r="D81" s="508"/>
      <c r="E81" s="508"/>
      <c r="F81" s="509" t="s">
        <v>25</v>
      </c>
      <c r="G81" s="510" t="s">
        <v>202</v>
      </c>
      <c r="H81" s="510"/>
      <c r="I81" s="312">
        <f aca="true" t="shared" si="22" ref="I81:P81">I77-I54-I55-I59-I60-I64-I65-I69-I70-I74-I75</f>
        <v>612</v>
      </c>
      <c r="J81" s="313">
        <f t="shared" si="22"/>
        <v>792</v>
      </c>
      <c r="K81" s="312">
        <f t="shared" si="22"/>
        <v>612</v>
      </c>
      <c r="L81" s="313">
        <f t="shared" si="22"/>
        <v>684</v>
      </c>
      <c r="M81" s="312">
        <f t="shared" si="22"/>
        <v>576</v>
      </c>
      <c r="N81" s="313">
        <f t="shared" si="22"/>
        <v>540</v>
      </c>
      <c r="O81" s="312">
        <f t="shared" si="22"/>
        <v>396</v>
      </c>
      <c r="P81" s="314">
        <f t="shared" si="22"/>
        <v>216</v>
      </c>
      <c r="Q81" s="164">
        <f>SUM(I81:P81)</f>
        <v>4428</v>
      </c>
      <c r="R81" s="6"/>
    </row>
    <row r="82" spans="1:18" ht="25.5" customHeight="1">
      <c r="A82" s="508"/>
      <c r="B82" s="508"/>
      <c r="C82" s="508"/>
      <c r="D82" s="508"/>
      <c r="E82" s="508"/>
      <c r="F82" s="509"/>
      <c r="G82" s="505" t="s">
        <v>203</v>
      </c>
      <c r="H82" s="505"/>
      <c r="I82" s="149">
        <f aca="true" t="shared" si="23" ref="I82:P83">I54+I59+I64+I69+I74</f>
        <v>0</v>
      </c>
      <c r="J82" s="147">
        <f t="shared" si="23"/>
        <v>0</v>
      </c>
      <c r="K82" s="149">
        <f t="shared" si="23"/>
        <v>0</v>
      </c>
      <c r="L82" s="147">
        <f t="shared" si="23"/>
        <v>108</v>
      </c>
      <c r="M82" s="149">
        <f t="shared" si="23"/>
        <v>36</v>
      </c>
      <c r="N82" s="147">
        <f t="shared" si="23"/>
        <v>36</v>
      </c>
      <c r="O82" s="149">
        <f t="shared" si="23"/>
        <v>0</v>
      </c>
      <c r="P82" s="150">
        <f t="shared" si="23"/>
        <v>0</v>
      </c>
      <c r="Q82" s="164">
        <f>SUM(I82:P82)</f>
        <v>180</v>
      </c>
      <c r="R82" s="6"/>
    </row>
    <row r="83" spans="1:18" ht="24.75" customHeight="1">
      <c r="A83" s="508"/>
      <c r="B83" s="508"/>
      <c r="C83" s="508"/>
      <c r="D83" s="508"/>
      <c r="E83" s="508"/>
      <c r="F83" s="509"/>
      <c r="G83" s="505" t="s">
        <v>204</v>
      </c>
      <c r="H83" s="505"/>
      <c r="I83" s="162">
        <f t="shared" si="23"/>
        <v>0</v>
      </c>
      <c r="J83" s="160">
        <f t="shared" si="23"/>
        <v>0</v>
      </c>
      <c r="K83" s="162">
        <f t="shared" si="23"/>
        <v>0</v>
      </c>
      <c r="L83" s="160">
        <f t="shared" si="23"/>
        <v>0</v>
      </c>
      <c r="M83" s="162">
        <f t="shared" si="23"/>
        <v>0</v>
      </c>
      <c r="N83" s="160">
        <f t="shared" si="23"/>
        <v>252</v>
      </c>
      <c r="O83" s="162">
        <f t="shared" si="23"/>
        <v>216</v>
      </c>
      <c r="P83" s="163">
        <f t="shared" si="23"/>
        <v>252</v>
      </c>
      <c r="Q83" s="164">
        <f>SUM(I83:P83)</f>
        <v>720</v>
      </c>
      <c r="R83" s="6"/>
    </row>
    <row r="84" spans="1:18" ht="23.25" customHeight="1">
      <c r="A84" s="508"/>
      <c r="B84" s="508"/>
      <c r="C84" s="508"/>
      <c r="D84" s="508"/>
      <c r="E84" s="508"/>
      <c r="F84" s="509"/>
      <c r="G84" s="514" t="s">
        <v>205</v>
      </c>
      <c r="H84" s="514"/>
      <c r="I84" s="162">
        <v>0</v>
      </c>
      <c r="J84" s="163">
        <v>0</v>
      </c>
      <c r="K84" s="160">
        <v>0</v>
      </c>
      <c r="L84" s="161">
        <v>0</v>
      </c>
      <c r="M84" s="162">
        <v>0</v>
      </c>
      <c r="N84" s="163">
        <v>0</v>
      </c>
      <c r="O84" s="160">
        <v>0</v>
      </c>
      <c r="P84" s="163">
        <v>144</v>
      </c>
      <c r="Q84" s="308">
        <f>SUM(Q82:Q83)</f>
        <v>900</v>
      </c>
      <c r="R84" s="6"/>
    </row>
    <row r="85" spans="1:18" ht="24.75" customHeight="1">
      <c r="A85" s="508"/>
      <c r="B85" s="508"/>
      <c r="C85" s="508"/>
      <c r="D85" s="508"/>
      <c r="E85" s="508"/>
      <c r="F85" s="509"/>
      <c r="G85" s="505" t="s">
        <v>206</v>
      </c>
      <c r="H85" s="505"/>
      <c r="I85" s="162">
        <v>2</v>
      </c>
      <c r="J85" s="163">
        <v>5</v>
      </c>
      <c r="K85" s="160">
        <v>1</v>
      </c>
      <c r="L85" s="161">
        <v>3</v>
      </c>
      <c r="M85" s="162">
        <v>1</v>
      </c>
      <c r="N85" s="163">
        <v>4</v>
      </c>
      <c r="O85" s="160">
        <v>2</v>
      </c>
      <c r="P85" s="163">
        <v>2</v>
      </c>
      <c r="Q85" s="315">
        <f>SUM(I85:P85)</f>
        <v>20</v>
      </c>
      <c r="R85" s="6"/>
    </row>
    <row r="86" spans="1:18" ht="26.25" customHeight="1">
      <c r="A86" s="508"/>
      <c r="B86" s="508"/>
      <c r="C86" s="508"/>
      <c r="D86" s="508"/>
      <c r="E86" s="508"/>
      <c r="F86" s="509"/>
      <c r="G86" s="505" t="s">
        <v>207</v>
      </c>
      <c r="H86" s="505"/>
      <c r="I86" s="162">
        <v>1</v>
      </c>
      <c r="J86" s="163">
        <v>6</v>
      </c>
      <c r="K86" s="160">
        <v>4</v>
      </c>
      <c r="L86" s="161">
        <v>2</v>
      </c>
      <c r="M86" s="162">
        <v>5</v>
      </c>
      <c r="N86" s="163">
        <v>3</v>
      </c>
      <c r="O86" s="160">
        <v>4</v>
      </c>
      <c r="P86" s="163">
        <v>3</v>
      </c>
      <c r="Q86" s="315">
        <f>SUM(I86:P86)</f>
        <v>28</v>
      </c>
      <c r="R86" s="6"/>
    </row>
    <row r="87" spans="1:18" ht="17.25" customHeight="1">
      <c r="A87" s="508"/>
      <c r="B87" s="508"/>
      <c r="C87" s="508"/>
      <c r="D87" s="508"/>
      <c r="E87" s="508"/>
      <c r="F87" s="509"/>
      <c r="G87" s="513" t="s">
        <v>208</v>
      </c>
      <c r="H87" s="513"/>
      <c r="I87" s="316">
        <v>2</v>
      </c>
      <c r="J87" s="276">
        <v>1</v>
      </c>
      <c r="K87" s="317">
        <v>0</v>
      </c>
      <c r="L87" s="318">
        <v>2</v>
      </c>
      <c r="M87" s="316">
        <v>2</v>
      </c>
      <c r="N87" s="276">
        <v>1</v>
      </c>
      <c r="O87" s="317">
        <v>1</v>
      </c>
      <c r="P87" s="276">
        <v>0</v>
      </c>
      <c r="Q87" s="315">
        <f>SUM(I87:P87)</f>
        <v>9</v>
      </c>
      <c r="R87" s="6"/>
    </row>
    <row r="88" spans="9:10" ht="12.75">
      <c r="I88"/>
      <c r="J88"/>
    </row>
    <row r="89" spans="2:10" ht="12.75">
      <c r="B89" s="6"/>
      <c r="C89" s="6"/>
      <c r="D89" s="6"/>
      <c r="I89"/>
      <c r="J89"/>
    </row>
    <row r="90" spans="9:10" ht="12.75">
      <c r="I90"/>
      <c r="J90"/>
    </row>
    <row r="91" spans="9:10" ht="12.75">
      <c r="I91"/>
      <c r="J91"/>
    </row>
    <row r="92" spans="9:10" ht="12.75">
      <c r="I92"/>
      <c r="J92"/>
    </row>
    <row r="93" spans="9:10" ht="12.75">
      <c r="I93"/>
      <c r="J93"/>
    </row>
    <row r="94" spans="9:10" ht="12.75">
      <c r="I94"/>
      <c r="J94"/>
    </row>
    <row r="95" spans="9:10" ht="12.75">
      <c r="I95"/>
      <c r="J95"/>
    </row>
    <row r="96" spans="9:10" ht="12.75">
      <c r="I96"/>
      <c r="J96"/>
    </row>
    <row r="97" spans="9:10" ht="12.75">
      <c r="I97"/>
      <c r="J97"/>
    </row>
    <row r="98" spans="9:10" ht="12.75">
      <c r="I98"/>
      <c r="J98"/>
    </row>
    <row r="99" spans="9:10" ht="12.75">
      <c r="I99"/>
      <c r="J99"/>
    </row>
    <row r="100" spans="9:10" ht="12.75">
      <c r="I100"/>
      <c r="J100"/>
    </row>
    <row r="101" spans="9:10" ht="12.75">
      <c r="I101"/>
      <c r="J101"/>
    </row>
    <row r="102" spans="9:10" ht="12.75">
      <c r="I102"/>
      <c r="J102"/>
    </row>
    <row r="103" spans="9:10" ht="12.75">
      <c r="I103"/>
      <c r="J103"/>
    </row>
    <row r="104" spans="9:10" ht="12.75">
      <c r="I104"/>
      <c r="J104"/>
    </row>
    <row r="105" spans="9:10" ht="12.75">
      <c r="I105"/>
      <c r="J105"/>
    </row>
    <row r="106" spans="9:10" ht="12.75">
      <c r="I106"/>
      <c r="J106"/>
    </row>
    <row r="107" spans="9:10" ht="12.75">
      <c r="I107"/>
      <c r="J107"/>
    </row>
    <row r="108" spans="9:10" ht="12.75">
      <c r="I108"/>
      <c r="J108"/>
    </row>
    <row r="109" spans="9:10" ht="12.75">
      <c r="I109"/>
      <c r="J109"/>
    </row>
    <row r="110" spans="9:10" ht="12.75">
      <c r="I110"/>
      <c r="J110"/>
    </row>
    <row r="111" spans="9:10" ht="12.75">
      <c r="I111"/>
      <c r="J111"/>
    </row>
    <row r="112" spans="9:10" ht="12.75">
      <c r="I112"/>
      <c r="J112"/>
    </row>
    <row r="113" spans="9:10" ht="12.75">
      <c r="I113"/>
      <c r="J113"/>
    </row>
    <row r="114" spans="9:10" ht="12.75">
      <c r="I114"/>
      <c r="J114"/>
    </row>
    <row r="115" spans="9:10" ht="12.75">
      <c r="I115"/>
      <c r="J115"/>
    </row>
    <row r="116" spans="9:10" ht="12.75">
      <c r="I116"/>
      <c r="J116"/>
    </row>
    <row r="117" spans="9:10" ht="12.75">
      <c r="I117"/>
      <c r="J117"/>
    </row>
    <row r="118" spans="9:10" ht="12.75">
      <c r="I118"/>
      <c r="J118"/>
    </row>
    <row r="119" spans="9:10" ht="12.75">
      <c r="I119"/>
      <c r="J119"/>
    </row>
    <row r="120" spans="9:10" ht="12.75">
      <c r="I120"/>
      <c r="J120"/>
    </row>
    <row r="121" spans="9:10" ht="12.75">
      <c r="I121"/>
      <c r="J121"/>
    </row>
    <row r="122" spans="9:10" ht="12.75">
      <c r="I122"/>
      <c r="J122"/>
    </row>
    <row r="123" spans="9:10" ht="12.75">
      <c r="I123"/>
      <c r="J123"/>
    </row>
    <row r="124" spans="9:10" ht="12.75">
      <c r="I124"/>
      <c r="J124"/>
    </row>
    <row r="125" spans="9:10" ht="12.75">
      <c r="I125"/>
      <c r="J125"/>
    </row>
    <row r="126" spans="9:10" ht="12.75">
      <c r="I126"/>
      <c r="J126"/>
    </row>
    <row r="127" spans="9:10" ht="12.75">
      <c r="I127"/>
      <c r="J127"/>
    </row>
    <row r="128" spans="9:10" ht="12.75">
      <c r="I128"/>
      <c r="J128"/>
    </row>
    <row r="129" spans="9:10" ht="12.75">
      <c r="I129"/>
      <c r="J129"/>
    </row>
    <row r="130" spans="9:10" ht="12.75">
      <c r="I130"/>
      <c r="J130"/>
    </row>
    <row r="131" spans="9:10" ht="12.75">
      <c r="I131"/>
      <c r="J131"/>
    </row>
    <row r="132" spans="9:10" ht="12.75">
      <c r="I132"/>
      <c r="J132"/>
    </row>
    <row r="133" spans="9:10" ht="12.75">
      <c r="I133"/>
      <c r="J133"/>
    </row>
    <row r="134" spans="9:10" ht="12.75">
      <c r="I134"/>
      <c r="J134"/>
    </row>
    <row r="135" spans="9:10" ht="12.75">
      <c r="I135"/>
      <c r="J135"/>
    </row>
    <row r="136" spans="9:10" ht="12.75">
      <c r="I136"/>
      <c r="J136"/>
    </row>
    <row r="137" spans="9:10" ht="12.75">
      <c r="I137"/>
      <c r="J137"/>
    </row>
    <row r="138" spans="9:10" ht="12.75">
      <c r="I138"/>
      <c r="J138"/>
    </row>
    <row r="139" spans="9:10" ht="12.75">
      <c r="I139"/>
      <c r="J139"/>
    </row>
    <row r="140" spans="9:10" ht="12.75">
      <c r="I140"/>
      <c r="J140"/>
    </row>
    <row r="141" spans="9:10" ht="12.75">
      <c r="I141"/>
      <c r="J141"/>
    </row>
    <row r="142" spans="9:10" ht="12.75">
      <c r="I142"/>
      <c r="J142"/>
    </row>
    <row r="143" spans="9:10" ht="12.75">
      <c r="I143"/>
      <c r="J143"/>
    </row>
    <row r="144" spans="9:10" ht="12.75">
      <c r="I144"/>
      <c r="J144"/>
    </row>
    <row r="145" spans="9:10" ht="12.75">
      <c r="I145"/>
      <c r="J145"/>
    </row>
    <row r="146" spans="9:10" ht="12.75">
      <c r="I146"/>
      <c r="J146"/>
    </row>
    <row r="147" spans="9:10" ht="12.75">
      <c r="I147"/>
      <c r="J147"/>
    </row>
    <row r="148" spans="9:10" ht="12.75">
      <c r="I148"/>
      <c r="J148"/>
    </row>
    <row r="149" spans="9:10" ht="12.75">
      <c r="I149"/>
      <c r="J149"/>
    </row>
    <row r="150" spans="9:10" ht="12.75">
      <c r="I150"/>
      <c r="J150"/>
    </row>
    <row r="151" spans="9:10" ht="12.75">
      <c r="I151"/>
      <c r="J151"/>
    </row>
    <row r="152" spans="9:10" ht="12.75">
      <c r="I152"/>
      <c r="J152"/>
    </row>
    <row r="153" spans="9:10" ht="12.75">
      <c r="I153"/>
      <c r="J153"/>
    </row>
    <row r="154" spans="9:10" ht="12.75">
      <c r="I154"/>
      <c r="J154"/>
    </row>
    <row r="155" spans="9:10" ht="12.75">
      <c r="I155"/>
      <c r="J155"/>
    </row>
    <row r="156" spans="9:10" ht="12.75">
      <c r="I156"/>
      <c r="J156"/>
    </row>
    <row r="157" spans="9:10" ht="12.75">
      <c r="I157"/>
      <c r="J157"/>
    </row>
    <row r="158" spans="9:10" ht="12.75">
      <c r="I158"/>
      <c r="J158"/>
    </row>
    <row r="159" spans="9:10" ht="12.75">
      <c r="I159"/>
      <c r="J159"/>
    </row>
    <row r="160" spans="9:10" ht="12.75">
      <c r="I160"/>
      <c r="J160"/>
    </row>
    <row r="161" spans="9:10" ht="12.75">
      <c r="I161"/>
      <c r="J161"/>
    </row>
    <row r="162" spans="9:10" ht="12.75">
      <c r="I162"/>
      <c r="J162"/>
    </row>
    <row r="163" spans="9:10" ht="12.75">
      <c r="I163"/>
      <c r="J163"/>
    </row>
    <row r="164" spans="9:10" ht="12.75">
      <c r="I164"/>
      <c r="J164"/>
    </row>
    <row r="165" spans="9:10" ht="12.75">
      <c r="I165"/>
      <c r="J165"/>
    </row>
    <row r="166" spans="9:10" ht="12.75">
      <c r="I166"/>
      <c r="J166"/>
    </row>
    <row r="167" spans="9:10" ht="12.75">
      <c r="I167"/>
      <c r="J167"/>
    </row>
    <row r="168" spans="9:10" ht="12.75">
      <c r="I168"/>
      <c r="J168"/>
    </row>
    <row r="169" spans="9:10" ht="12.75">
      <c r="I169"/>
      <c r="J169"/>
    </row>
    <row r="170" spans="9:10" ht="12.75">
      <c r="I170"/>
      <c r="J170"/>
    </row>
    <row r="171" spans="9:10" ht="12.75">
      <c r="I171"/>
      <c r="J171"/>
    </row>
    <row r="172" spans="9:10" ht="12.75">
      <c r="I172"/>
      <c r="J172"/>
    </row>
    <row r="173" spans="9:10" ht="12.75">
      <c r="I173"/>
      <c r="J173"/>
    </row>
    <row r="174" spans="9:10" ht="12.75">
      <c r="I174"/>
      <c r="J174"/>
    </row>
    <row r="175" spans="9:10" ht="12.75">
      <c r="I175"/>
      <c r="J175"/>
    </row>
    <row r="176" spans="9:10" ht="12.75">
      <c r="I176"/>
      <c r="J176"/>
    </row>
    <row r="177" spans="9:10" ht="12.75">
      <c r="I177"/>
      <c r="J177"/>
    </row>
    <row r="178" spans="9:10" ht="12.75">
      <c r="I178"/>
      <c r="J178"/>
    </row>
    <row r="179" spans="9:10" ht="12.75">
      <c r="I179"/>
      <c r="J179"/>
    </row>
  </sheetData>
  <sheetProtection selectLockedCells="1" selectUnlockedCells="1"/>
  <mergeCells count="24">
    <mergeCell ref="A1:P1"/>
    <mergeCell ref="A2:A5"/>
    <mergeCell ref="B2:B5"/>
    <mergeCell ref="C2:C5"/>
    <mergeCell ref="D2:H2"/>
    <mergeCell ref="D3:D5"/>
    <mergeCell ref="E3:E5"/>
    <mergeCell ref="F3:H3"/>
    <mergeCell ref="A81:E87"/>
    <mergeCell ref="F81:F87"/>
    <mergeCell ref="G81:H81"/>
    <mergeCell ref="G82:H82"/>
    <mergeCell ref="F4:F5"/>
    <mergeCell ref="G4:H4"/>
    <mergeCell ref="G83:H83"/>
    <mergeCell ref="G87:H87"/>
    <mergeCell ref="G84:H84"/>
    <mergeCell ref="G85:H85"/>
    <mergeCell ref="G86:H86"/>
    <mergeCell ref="I2:P2"/>
    <mergeCell ref="K3:L3"/>
    <mergeCell ref="M3:N3"/>
    <mergeCell ref="O3:P3"/>
    <mergeCell ref="I3:J3"/>
  </mergeCells>
  <printOptions horizontalCentered="1"/>
  <pageMargins left="0.19652777777777777" right="0.19652777777777777" top="0.30972222222222223" bottom="0.196527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3.28125" style="0" customWidth="1"/>
    <col min="2" max="2" width="48.8515625" style="0" customWidth="1"/>
    <col min="3" max="4" width="9.00390625" style="0" customWidth="1"/>
    <col min="5" max="5" width="12.00390625" style="0" customWidth="1"/>
  </cols>
  <sheetData>
    <row r="1" spans="1:5" ht="50.25" customHeight="1">
      <c r="A1" s="521" t="s">
        <v>364</v>
      </c>
      <c r="B1" s="521"/>
      <c r="C1" s="521"/>
      <c r="D1" s="521"/>
      <c r="E1" s="521"/>
    </row>
    <row r="2" spans="1:5" ht="12.75" customHeight="1">
      <c r="A2" s="522" t="s">
        <v>26</v>
      </c>
      <c r="B2" s="523" t="s">
        <v>27</v>
      </c>
      <c r="C2" s="524" t="s">
        <v>209</v>
      </c>
      <c r="D2" s="524" t="s">
        <v>210</v>
      </c>
      <c r="E2" s="524" t="s">
        <v>211</v>
      </c>
    </row>
    <row r="3" spans="1:5" ht="67.5" customHeight="1">
      <c r="A3" s="522"/>
      <c r="B3" s="523"/>
      <c r="C3" s="525"/>
      <c r="D3" s="525"/>
      <c r="E3" s="525"/>
    </row>
    <row r="4" spans="1:5" ht="15">
      <c r="A4" s="421" t="s">
        <v>369</v>
      </c>
      <c r="B4" s="427" t="s">
        <v>137</v>
      </c>
      <c r="C4" s="434">
        <v>32</v>
      </c>
      <c r="D4" s="435"/>
      <c r="E4" s="436">
        <v>32</v>
      </c>
    </row>
    <row r="5" spans="1:9" ht="15">
      <c r="A5" s="421" t="s">
        <v>138</v>
      </c>
      <c r="B5" s="427" t="s">
        <v>139</v>
      </c>
      <c r="C5" s="434">
        <v>104</v>
      </c>
      <c r="D5" s="435">
        <v>68</v>
      </c>
      <c r="E5" s="436">
        <v>36</v>
      </c>
      <c r="I5" s="214"/>
    </row>
    <row r="6" spans="1:9" ht="15">
      <c r="A6" s="422" t="s">
        <v>370</v>
      </c>
      <c r="B6" s="427" t="s">
        <v>376</v>
      </c>
      <c r="C6" s="434">
        <v>36</v>
      </c>
      <c r="D6" s="435"/>
      <c r="E6" s="436">
        <v>36</v>
      </c>
      <c r="I6" s="214"/>
    </row>
    <row r="7" spans="1:9" ht="26.25">
      <c r="A7" s="423" t="s">
        <v>371</v>
      </c>
      <c r="B7" s="428" t="s">
        <v>142</v>
      </c>
      <c r="C7" s="434">
        <v>36</v>
      </c>
      <c r="D7" s="435"/>
      <c r="E7" s="436">
        <v>36</v>
      </c>
      <c r="I7" s="214"/>
    </row>
    <row r="8" spans="1:9" ht="15">
      <c r="A8" s="424" t="s">
        <v>136</v>
      </c>
      <c r="B8" s="429" t="s">
        <v>212</v>
      </c>
      <c r="C8" s="434">
        <f>D8+E8</f>
        <v>72</v>
      </c>
      <c r="D8" s="435">
        <v>32</v>
      </c>
      <c r="E8" s="436">
        <v>40</v>
      </c>
      <c r="I8" s="214"/>
    </row>
    <row r="9" spans="1:5" ht="46.5">
      <c r="A9" s="319" t="s">
        <v>148</v>
      </c>
      <c r="B9" s="430" t="s">
        <v>214</v>
      </c>
      <c r="C9" s="437">
        <f>D9+E9</f>
        <v>492</v>
      </c>
      <c r="D9" s="434">
        <v>400</v>
      </c>
      <c r="E9" s="436">
        <v>92</v>
      </c>
    </row>
    <row r="10" spans="1:5" ht="46.5">
      <c r="A10" s="319" t="s">
        <v>149</v>
      </c>
      <c r="B10" s="430" t="s">
        <v>150</v>
      </c>
      <c r="C10" s="437">
        <f>D10+E10</f>
        <v>372</v>
      </c>
      <c r="D10" s="434">
        <v>280</v>
      </c>
      <c r="E10" s="436">
        <v>92</v>
      </c>
    </row>
    <row r="11" spans="1:5" ht="48.75" customHeight="1">
      <c r="A11" s="319" t="s">
        <v>167</v>
      </c>
      <c r="B11" s="320" t="s">
        <v>168</v>
      </c>
      <c r="C11" s="431">
        <v>160</v>
      </c>
      <c r="D11" s="432">
        <v>100</v>
      </c>
      <c r="E11" s="433">
        <v>60</v>
      </c>
    </row>
    <row r="12" spans="1:5" ht="30.75">
      <c r="A12" s="319" t="s">
        <v>176</v>
      </c>
      <c r="B12" s="320" t="s">
        <v>177</v>
      </c>
      <c r="C12" s="321">
        <v>228</v>
      </c>
      <c r="D12" s="425"/>
      <c r="E12" s="426">
        <v>260</v>
      </c>
    </row>
    <row r="13" spans="1:5" ht="30.75">
      <c r="A13" s="319" t="s">
        <v>184</v>
      </c>
      <c r="B13" s="320" t="s">
        <v>215</v>
      </c>
      <c r="C13" s="321">
        <v>216</v>
      </c>
      <c r="D13" s="425"/>
      <c r="E13" s="426">
        <v>216</v>
      </c>
    </row>
    <row r="14" spans="1:5" ht="15">
      <c r="A14" s="321"/>
      <c r="B14" s="322" t="s">
        <v>216</v>
      </c>
      <c r="C14" s="323">
        <f>SUM(C4:C13)</f>
        <v>1748</v>
      </c>
      <c r="D14" s="323">
        <f>SUM(D4:D13)</f>
        <v>880</v>
      </c>
      <c r="E14" s="323">
        <f>SUM(E4:E13)</f>
        <v>900</v>
      </c>
    </row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rintOptions/>
  <pageMargins left="0.5298611111111111" right="0.2298611111111111" top="0.5402777777777777" bottom="0.75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5">
      <selection activeCell="E28" sqref="E28"/>
    </sheetView>
  </sheetViews>
  <sheetFormatPr defaultColWidth="9.00390625" defaultRowHeight="12.75"/>
  <cols>
    <col min="1" max="1" width="0.5625" style="0" customWidth="1"/>
    <col min="2" max="2" width="7.421875" style="0" customWidth="1"/>
    <col min="3" max="3" width="9.00390625" style="0" customWidth="1"/>
    <col min="4" max="4" width="23.7109375" style="0" customWidth="1"/>
    <col min="5" max="5" width="28.00390625" style="0" customWidth="1"/>
    <col min="6" max="6" width="25.28125" style="0" customWidth="1"/>
  </cols>
  <sheetData>
    <row r="1" spans="1:6" ht="36" customHeight="1">
      <c r="A1" s="526" t="s">
        <v>365</v>
      </c>
      <c r="B1" s="526"/>
      <c r="C1" s="526"/>
      <c r="D1" s="526"/>
      <c r="E1" s="526"/>
      <c r="F1" s="526"/>
    </row>
    <row r="2" spans="1:6" ht="32.25" customHeight="1" thickBot="1">
      <c r="A2" s="324"/>
      <c r="B2" s="527" t="s">
        <v>217</v>
      </c>
      <c r="C2" s="527"/>
      <c r="D2" s="325" t="s">
        <v>218</v>
      </c>
      <c r="E2" s="325" t="s">
        <v>219</v>
      </c>
      <c r="F2" s="326" t="s">
        <v>220</v>
      </c>
    </row>
    <row r="3" spans="1:7" ht="18.75" customHeight="1" thickBot="1">
      <c r="A3" s="327"/>
      <c r="B3" s="528" t="s">
        <v>221</v>
      </c>
      <c r="C3" s="529" t="s">
        <v>222</v>
      </c>
      <c r="D3" s="328" t="s">
        <v>66</v>
      </c>
      <c r="E3" s="329" t="s">
        <v>91</v>
      </c>
      <c r="F3" s="329" t="s">
        <v>93</v>
      </c>
      <c r="G3" s="330"/>
    </row>
    <row r="4" spans="1:6" ht="47.25" thickBot="1">
      <c r="A4" s="327"/>
      <c r="B4" s="528"/>
      <c r="C4" s="529"/>
      <c r="D4" s="331" t="s">
        <v>225</v>
      </c>
      <c r="E4" s="331"/>
      <c r="F4" s="467" t="s">
        <v>134</v>
      </c>
    </row>
    <row r="5" spans="1:6" ht="15.75" customHeight="1" thickBot="1">
      <c r="A5" s="327"/>
      <c r="B5" s="528"/>
      <c r="C5" s="529" t="s">
        <v>223</v>
      </c>
      <c r="D5" s="328" t="s">
        <v>66</v>
      </c>
      <c r="E5" s="329" t="s">
        <v>224</v>
      </c>
      <c r="F5" s="468" t="s">
        <v>55</v>
      </c>
    </row>
    <row r="6" spans="1:6" ht="15.75" customHeight="1" thickBot="1">
      <c r="A6" s="327"/>
      <c r="B6" s="528"/>
      <c r="C6" s="529"/>
      <c r="D6" s="328"/>
      <c r="E6" s="331" t="s">
        <v>58</v>
      </c>
      <c r="F6" s="467" t="s">
        <v>227</v>
      </c>
    </row>
    <row r="7" spans="1:6" ht="31.5" thickBot="1">
      <c r="A7" s="327"/>
      <c r="B7" s="528"/>
      <c r="C7" s="529"/>
      <c r="D7" s="328"/>
      <c r="E7" s="331" t="s">
        <v>226</v>
      </c>
      <c r="F7" s="467" t="s">
        <v>80</v>
      </c>
    </row>
    <row r="8" spans="1:6" ht="15.75" thickBot="1">
      <c r="A8" s="327"/>
      <c r="B8" s="528"/>
      <c r="C8" s="529"/>
      <c r="D8" s="329"/>
      <c r="E8" s="329" t="s">
        <v>228</v>
      </c>
      <c r="F8" s="469" t="s">
        <v>128</v>
      </c>
    </row>
    <row r="9" spans="1:6" ht="15.75" thickBot="1">
      <c r="A9" s="327"/>
      <c r="B9" s="528"/>
      <c r="C9" s="529"/>
      <c r="D9" s="329"/>
      <c r="E9" s="470" t="s">
        <v>71</v>
      </c>
      <c r="F9" s="471" t="s">
        <v>83</v>
      </c>
    </row>
    <row r="10" spans="1:6" ht="15.75" thickBot="1">
      <c r="A10" s="327"/>
      <c r="B10" s="528"/>
      <c r="C10" s="529"/>
      <c r="D10" s="465"/>
      <c r="E10" s="466" t="s">
        <v>88</v>
      </c>
      <c r="F10" s="472"/>
    </row>
    <row r="11" spans="1:7" ht="15.75" thickBot="1">
      <c r="A11" s="327"/>
      <c r="B11" s="528" t="s">
        <v>229</v>
      </c>
      <c r="C11" s="530" t="s">
        <v>230</v>
      </c>
      <c r="D11" s="331"/>
      <c r="E11" s="473" t="s">
        <v>61</v>
      </c>
      <c r="F11" s="474" t="s">
        <v>75</v>
      </c>
      <c r="G11" s="330"/>
    </row>
    <row r="12" spans="1:6" ht="15.75" thickBot="1">
      <c r="A12" s="327"/>
      <c r="B12" s="528"/>
      <c r="C12" s="530"/>
      <c r="D12" s="329"/>
      <c r="E12" s="475" t="s">
        <v>66</v>
      </c>
      <c r="F12" s="333"/>
    </row>
    <row r="13" spans="1:6" ht="15">
      <c r="A13" s="327"/>
      <c r="B13" s="528"/>
      <c r="C13" s="530"/>
      <c r="D13" s="329"/>
      <c r="E13" s="329" t="s">
        <v>231</v>
      </c>
      <c r="F13" s="333"/>
    </row>
    <row r="14" spans="1:6" ht="47.25" customHeight="1" thickBot="1">
      <c r="A14" s="327"/>
      <c r="B14" s="528"/>
      <c r="C14" s="530"/>
      <c r="D14" s="466"/>
      <c r="E14" s="334" t="s">
        <v>232</v>
      </c>
      <c r="F14" s="333"/>
    </row>
    <row r="15" spans="1:6" ht="31.5" customHeight="1" thickBot="1">
      <c r="A15" s="327"/>
      <c r="B15" s="528"/>
      <c r="C15" s="531" t="s">
        <v>233</v>
      </c>
      <c r="D15" s="476" t="s">
        <v>236</v>
      </c>
      <c r="E15" s="477" t="s">
        <v>235</v>
      </c>
      <c r="F15" s="478" t="s">
        <v>123</v>
      </c>
    </row>
    <row r="16" spans="1:6" ht="47.25" thickBot="1">
      <c r="A16" s="327"/>
      <c r="B16" s="528"/>
      <c r="C16" s="531"/>
      <c r="D16" s="466" t="s">
        <v>131</v>
      </c>
      <c r="E16" s="334" t="s">
        <v>237</v>
      </c>
      <c r="F16" s="479" t="s">
        <v>120</v>
      </c>
    </row>
    <row r="17" spans="1:11" ht="63" thickBot="1">
      <c r="A17" s="327"/>
      <c r="B17" s="528"/>
      <c r="C17" s="531"/>
      <c r="D17" s="6"/>
      <c r="E17" s="480"/>
      <c r="F17" s="481" t="s">
        <v>239</v>
      </c>
      <c r="I17" s="335"/>
      <c r="J17" s="335"/>
      <c r="K17" s="335"/>
    </row>
    <row r="18" spans="1:6" ht="31.5" customHeight="1" thickBot="1">
      <c r="A18" s="324"/>
      <c r="B18" s="532" t="s">
        <v>240</v>
      </c>
      <c r="C18" s="530" t="s">
        <v>241</v>
      </c>
      <c r="D18" s="482" t="s">
        <v>236</v>
      </c>
      <c r="E18" s="483" t="s">
        <v>242</v>
      </c>
      <c r="F18" s="336"/>
    </row>
    <row r="19" spans="1:6" ht="33" customHeight="1">
      <c r="A19" s="324"/>
      <c r="B19" s="532"/>
      <c r="C19" s="530"/>
      <c r="D19" s="483" t="s">
        <v>137</v>
      </c>
      <c r="E19" s="474" t="s">
        <v>213</v>
      </c>
      <c r="F19" s="333" t="s">
        <v>212</v>
      </c>
    </row>
    <row r="20" spans="1:6" ht="62.25">
      <c r="A20" s="324"/>
      <c r="B20" s="532"/>
      <c r="C20" s="530"/>
      <c r="D20" s="328"/>
      <c r="E20" s="484" t="s">
        <v>243</v>
      </c>
      <c r="F20" s="336"/>
    </row>
    <row r="21" spans="1:6" ht="63" thickBot="1">
      <c r="A21" s="324"/>
      <c r="B21" s="532"/>
      <c r="C21" s="530"/>
      <c r="D21" s="334"/>
      <c r="E21" s="329" t="s">
        <v>245</v>
      </c>
      <c r="F21" s="337"/>
    </row>
    <row r="22" spans="1:6" ht="15.75" thickBot="1">
      <c r="A22" s="324"/>
      <c r="B22" s="532"/>
      <c r="C22" s="530"/>
      <c r="D22" s="334"/>
      <c r="E22" s="480" t="s">
        <v>238</v>
      </c>
      <c r="F22" s="337"/>
    </row>
    <row r="23" spans="1:6" ht="47.25" customHeight="1" thickBot="1">
      <c r="A23" s="324"/>
      <c r="B23" s="532"/>
      <c r="C23" s="533" t="s">
        <v>247</v>
      </c>
      <c r="D23" s="485" t="s">
        <v>236</v>
      </c>
      <c r="E23" s="486" t="s">
        <v>117</v>
      </c>
      <c r="F23" s="478" t="s">
        <v>125</v>
      </c>
    </row>
    <row r="24" spans="1:9" ht="63" customHeight="1" thickBot="1">
      <c r="A24" s="324"/>
      <c r="B24" s="532"/>
      <c r="C24" s="533"/>
      <c r="D24" s="6"/>
      <c r="E24" s="328" t="s">
        <v>248</v>
      </c>
      <c r="F24" s="487" t="s">
        <v>249</v>
      </c>
      <c r="I24" s="338"/>
    </row>
    <row r="25" spans="1:9" ht="63" customHeight="1" thickBot="1">
      <c r="A25" s="324"/>
      <c r="B25" s="532"/>
      <c r="C25" s="533"/>
      <c r="D25" s="6"/>
      <c r="E25" s="480" t="s">
        <v>246</v>
      </c>
      <c r="F25" s="336" t="s">
        <v>244</v>
      </c>
      <c r="I25" s="338"/>
    </row>
    <row r="26" spans="1:7" ht="85.5" customHeight="1" thickBot="1">
      <c r="A26" s="324"/>
      <c r="B26" s="532"/>
      <c r="C26" s="533"/>
      <c r="D26" s="329"/>
      <c r="E26" s="480"/>
      <c r="F26" s="488" t="s">
        <v>243</v>
      </c>
      <c r="G26" s="330"/>
    </row>
    <row r="27" spans="1:6" ht="62.25" customHeight="1">
      <c r="A27" s="324"/>
      <c r="B27" s="528" t="s">
        <v>250</v>
      </c>
      <c r="C27" s="529" t="s">
        <v>251</v>
      </c>
      <c r="D27" s="339" t="s">
        <v>376</v>
      </c>
      <c r="E27" s="486" t="s">
        <v>234</v>
      </c>
      <c r="F27" s="489" t="s">
        <v>252</v>
      </c>
    </row>
    <row r="28" spans="1:7" ht="62.25" customHeight="1">
      <c r="A28" s="324"/>
      <c r="B28" s="528"/>
      <c r="C28" s="529"/>
      <c r="D28" s="329"/>
      <c r="E28" s="490" t="s">
        <v>236</v>
      </c>
      <c r="F28" s="491" t="s">
        <v>253</v>
      </c>
      <c r="G28" s="330"/>
    </row>
    <row r="29" spans="1:6" ht="93">
      <c r="A29" s="324"/>
      <c r="B29" s="528"/>
      <c r="C29" s="529"/>
      <c r="D29" s="332"/>
      <c r="E29" s="334" t="s">
        <v>254</v>
      </c>
      <c r="F29" s="333"/>
    </row>
    <row r="30" spans="1:6" ht="30.75">
      <c r="A30" s="324"/>
      <c r="B30" s="528"/>
      <c r="C30" s="340"/>
      <c r="D30" s="341"/>
      <c r="E30" s="334" t="s">
        <v>255</v>
      </c>
      <c r="F30" s="342"/>
    </row>
    <row r="31" spans="1:6" ht="48" customHeight="1">
      <c r="A31" s="324"/>
      <c r="B31" s="528"/>
      <c r="C31" s="534" t="s">
        <v>256</v>
      </c>
      <c r="D31" s="339"/>
      <c r="E31" s="486" t="s">
        <v>257</v>
      </c>
      <c r="F31" s="492" t="s">
        <v>258</v>
      </c>
    </row>
    <row r="32" spans="1:6" ht="62.25">
      <c r="A32" s="324"/>
      <c r="B32" s="528"/>
      <c r="C32" s="534"/>
      <c r="D32" s="331"/>
      <c r="E32" s="483" t="s">
        <v>259</v>
      </c>
      <c r="F32" s="343" t="s">
        <v>260</v>
      </c>
    </row>
    <row r="33" spans="1:6" ht="30.75">
      <c r="A33" s="324"/>
      <c r="B33" s="528"/>
      <c r="C33" s="534"/>
      <c r="D33" s="344"/>
      <c r="E33" s="334" t="s">
        <v>261</v>
      </c>
      <c r="F33" s="343"/>
    </row>
    <row r="34" spans="1:6" ht="15">
      <c r="A34" s="327"/>
      <c r="B34" s="345"/>
      <c r="C34" s="346"/>
      <c r="D34" s="347">
        <v>10</v>
      </c>
      <c r="E34" s="348">
        <v>27</v>
      </c>
      <c r="F34" s="349">
        <v>20</v>
      </c>
    </row>
    <row r="35" ht="12.75">
      <c r="E35" s="6"/>
    </row>
  </sheetData>
  <sheetProtection selectLockedCells="1" selectUnlockedCells="1"/>
  <mergeCells count="14">
    <mergeCell ref="B18:B26"/>
    <mergeCell ref="C18:C22"/>
    <mergeCell ref="C23:C26"/>
    <mergeCell ref="B27:B33"/>
    <mergeCell ref="C27:C29"/>
    <mergeCell ref="C31:C33"/>
    <mergeCell ref="A1:F1"/>
    <mergeCell ref="B2:C2"/>
    <mergeCell ref="B3:B10"/>
    <mergeCell ref="C3:C4"/>
    <mergeCell ref="C5:C10"/>
    <mergeCell ref="B11:B17"/>
    <mergeCell ref="C11:C14"/>
    <mergeCell ref="C15:C17"/>
  </mergeCells>
  <printOptions/>
  <pageMargins left="0.5097222222222222" right="0.39375" top="0.39375" bottom="0.39375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421875" style="0" customWidth="1"/>
    <col min="2" max="2" width="84.8515625" style="0" customWidth="1"/>
  </cols>
  <sheetData>
    <row r="1" spans="1:2" ht="36" customHeight="1">
      <c r="A1" s="535" t="s">
        <v>262</v>
      </c>
      <c r="B1" s="535"/>
    </row>
    <row r="2" spans="1:5" ht="15">
      <c r="A2" s="350" t="s">
        <v>263</v>
      </c>
      <c r="B2" s="351" t="s">
        <v>264</v>
      </c>
      <c r="E2" s="352"/>
    </row>
    <row r="3" spans="1:5" ht="15">
      <c r="A3" s="350" t="s">
        <v>265</v>
      </c>
      <c r="B3" s="351" t="s">
        <v>266</v>
      </c>
      <c r="E3" s="352"/>
    </row>
    <row r="4" spans="1:5" ht="15">
      <c r="A4" s="350" t="s">
        <v>267</v>
      </c>
      <c r="B4" s="353" t="s">
        <v>268</v>
      </c>
      <c r="E4" s="352"/>
    </row>
    <row r="5" spans="1:5" ht="15">
      <c r="A5" s="350" t="s">
        <v>269</v>
      </c>
      <c r="B5" s="351" t="s">
        <v>270</v>
      </c>
      <c r="E5" s="352"/>
    </row>
    <row r="6" spans="1:5" ht="15">
      <c r="A6" s="350" t="s">
        <v>271</v>
      </c>
      <c r="B6" s="351" t="s">
        <v>272</v>
      </c>
      <c r="E6" s="352"/>
    </row>
    <row r="7" spans="1:5" ht="15">
      <c r="A7" s="350" t="s">
        <v>273</v>
      </c>
      <c r="B7" s="351" t="s">
        <v>274</v>
      </c>
      <c r="E7" s="352"/>
    </row>
    <row r="8" spans="1:5" ht="15">
      <c r="A8" s="350" t="s">
        <v>275</v>
      </c>
      <c r="B8" s="351" t="s">
        <v>276</v>
      </c>
      <c r="E8" s="352"/>
    </row>
    <row r="9" spans="1:5" ht="15">
      <c r="A9" s="350" t="s">
        <v>277</v>
      </c>
      <c r="B9" s="351" t="s">
        <v>278</v>
      </c>
      <c r="E9" s="352"/>
    </row>
    <row r="10" spans="1:5" ht="15">
      <c r="A10" s="350" t="s">
        <v>279</v>
      </c>
      <c r="B10" s="351" t="s">
        <v>280</v>
      </c>
      <c r="E10" s="352"/>
    </row>
    <row r="11" spans="1:5" ht="15">
      <c r="A11" s="350">
        <v>10</v>
      </c>
      <c r="B11" s="351" t="s">
        <v>281</v>
      </c>
      <c r="E11" s="352"/>
    </row>
    <row r="12" spans="1:5" ht="15">
      <c r="A12" s="350">
        <v>11</v>
      </c>
      <c r="B12" s="351" t="s">
        <v>282</v>
      </c>
      <c r="E12" s="352"/>
    </row>
    <row r="13" spans="1:5" ht="15">
      <c r="A13" s="350">
        <v>12</v>
      </c>
      <c r="B13" s="351" t="s">
        <v>283</v>
      </c>
      <c r="E13" s="352"/>
    </row>
    <row r="14" spans="1:5" ht="15">
      <c r="A14" s="350">
        <v>13</v>
      </c>
      <c r="B14" s="351" t="s">
        <v>284</v>
      </c>
      <c r="E14" s="352"/>
    </row>
    <row r="15" spans="1:5" ht="15">
      <c r="A15" s="354">
        <v>14</v>
      </c>
      <c r="B15" s="351" t="s">
        <v>285</v>
      </c>
      <c r="E15" s="352"/>
    </row>
    <row r="16" spans="1:5" ht="15">
      <c r="A16" s="350">
        <v>15</v>
      </c>
      <c r="B16" s="351" t="s">
        <v>286</v>
      </c>
      <c r="E16" s="352"/>
    </row>
    <row r="17" spans="1:5" ht="15.75" customHeight="1">
      <c r="A17" s="536" t="s">
        <v>287</v>
      </c>
      <c r="B17" s="536"/>
      <c r="E17" s="352"/>
    </row>
    <row r="18" spans="1:5" ht="15">
      <c r="A18" s="354">
        <v>16</v>
      </c>
      <c r="B18" s="321" t="s">
        <v>288</v>
      </c>
      <c r="E18" s="352"/>
    </row>
    <row r="19" spans="1:5" ht="15">
      <c r="A19" s="354">
        <v>17</v>
      </c>
      <c r="B19" s="321" t="s">
        <v>289</v>
      </c>
      <c r="E19" s="352"/>
    </row>
    <row r="20" spans="1:5" ht="15">
      <c r="A20" s="350">
        <v>18</v>
      </c>
      <c r="B20" s="351" t="s">
        <v>290</v>
      </c>
      <c r="E20" s="352"/>
    </row>
    <row r="21" spans="1:5" ht="15">
      <c r="A21" s="350">
        <v>19</v>
      </c>
      <c r="B21" s="351" t="s">
        <v>291</v>
      </c>
      <c r="E21" s="352"/>
    </row>
    <row r="22" spans="1:5" ht="15">
      <c r="A22" s="350">
        <v>20</v>
      </c>
      <c r="B22" s="351" t="s">
        <v>292</v>
      </c>
      <c r="E22" s="352"/>
    </row>
    <row r="23" spans="1:5" ht="15">
      <c r="A23" s="350">
        <v>21</v>
      </c>
      <c r="B23" s="351" t="s">
        <v>293</v>
      </c>
      <c r="E23" s="352"/>
    </row>
    <row r="24" spans="1:5" ht="15">
      <c r="A24" s="350">
        <v>22</v>
      </c>
      <c r="B24" s="351" t="s">
        <v>294</v>
      </c>
      <c r="E24" s="352"/>
    </row>
    <row r="25" spans="1:5" ht="15.75" customHeight="1">
      <c r="A25" s="536" t="s">
        <v>295</v>
      </c>
      <c r="B25" s="536"/>
      <c r="E25" s="352"/>
    </row>
    <row r="26" spans="1:5" ht="15">
      <c r="A26" s="354">
        <v>23</v>
      </c>
      <c r="B26" s="351" t="s">
        <v>296</v>
      </c>
      <c r="E26" s="352"/>
    </row>
    <row r="27" spans="1:5" ht="15">
      <c r="A27" s="354">
        <v>24</v>
      </c>
      <c r="B27" s="351" t="s">
        <v>297</v>
      </c>
      <c r="E27" s="352"/>
    </row>
    <row r="28" spans="1:5" ht="15">
      <c r="A28" s="354">
        <v>25</v>
      </c>
      <c r="B28" s="351" t="s">
        <v>298</v>
      </c>
      <c r="E28" s="352"/>
    </row>
    <row r="29" spans="1:5" ht="15.75" customHeight="1">
      <c r="A29" s="536" t="s">
        <v>299</v>
      </c>
      <c r="B29" s="536"/>
      <c r="E29" s="352"/>
    </row>
    <row r="30" spans="1:5" ht="15">
      <c r="A30" s="350">
        <v>26</v>
      </c>
      <c r="B30" s="351" t="s">
        <v>300</v>
      </c>
      <c r="E30" s="352"/>
    </row>
    <row r="31" spans="1:5" ht="15">
      <c r="A31" s="350">
        <v>27</v>
      </c>
      <c r="B31" s="351" t="s">
        <v>301</v>
      </c>
      <c r="E31" s="352"/>
    </row>
    <row r="32" spans="1:5" ht="15">
      <c r="A32" s="350">
        <v>28</v>
      </c>
      <c r="B32" s="351" t="s">
        <v>302</v>
      </c>
      <c r="E32" s="352"/>
    </row>
    <row r="33" spans="1:5" ht="15.75" customHeight="1">
      <c r="A33" s="536" t="s">
        <v>303</v>
      </c>
      <c r="B33" s="536"/>
      <c r="E33" s="352"/>
    </row>
    <row r="34" spans="1:5" ht="15">
      <c r="A34" s="350">
        <v>29</v>
      </c>
      <c r="B34" s="355" t="s">
        <v>304</v>
      </c>
      <c r="E34" s="352"/>
    </row>
    <row r="35" spans="1:5" ht="15">
      <c r="A35" s="350">
        <v>30</v>
      </c>
      <c r="B35" s="355" t="s">
        <v>305</v>
      </c>
      <c r="E35" s="352"/>
    </row>
    <row r="36" spans="1:5" ht="20.25" customHeight="1">
      <c r="A36" s="350">
        <v>31</v>
      </c>
      <c r="B36" s="355" t="s">
        <v>306</v>
      </c>
      <c r="E36" s="352"/>
    </row>
    <row r="37" ht="15">
      <c r="E37" s="352"/>
    </row>
    <row r="38" ht="15">
      <c r="E38" s="352"/>
    </row>
    <row r="39" ht="15">
      <c r="E39" s="352"/>
    </row>
    <row r="40" ht="15">
      <c r="E40" s="352"/>
    </row>
    <row r="41" ht="15">
      <c r="E41" s="352"/>
    </row>
    <row r="42" ht="15">
      <c r="E42" s="352"/>
    </row>
    <row r="43" ht="15">
      <c r="E43" s="352"/>
    </row>
    <row r="44" ht="15">
      <c r="E44" s="352"/>
    </row>
  </sheetData>
  <sheetProtection selectLockedCells="1" selectUnlockedCells="1"/>
  <mergeCells count="5">
    <mergeCell ref="A1:B1"/>
    <mergeCell ref="A17:B17"/>
    <mergeCell ref="A25:B25"/>
    <mergeCell ref="A29:B29"/>
    <mergeCell ref="A33:B3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Z4" sqref="Z4:Z8"/>
    </sheetView>
  </sheetViews>
  <sheetFormatPr defaultColWidth="2.7109375" defaultRowHeight="12.75"/>
  <cols>
    <col min="1" max="1" width="3.57421875" style="356" customWidth="1"/>
    <col min="2" max="16384" width="2.7109375" style="356" customWidth="1"/>
  </cols>
  <sheetData>
    <row r="1" spans="1:52" ht="34.5" customHeight="1">
      <c r="A1" s="537" t="s">
        <v>307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</row>
    <row r="2" spans="1:52" ht="12.7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8"/>
      <c r="U2" s="358"/>
      <c r="V2" s="357"/>
      <c r="W2" s="357"/>
      <c r="X2" s="357"/>
      <c r="Y2" s="357"/>
      <c r="Z2" s="357"/>
      <c r="AA2" s="357"/>
      <c r="AB2" s="357"/>
      <c r="AC2" s="357"/>
      <c r="AD2" s="357"/>
      <c r="AE2" s="358"/>
      <c r="AF2" s="358"/>
      <c r="AG2" s="357"/>
      <c r="AH2" s="357"/>
      <c r="AI2" s="357"/>
      <c r="AJ2" s="357"/>
      <c r="AK2" s="357"/>
      <c r="AL2" s="357"/>
      <c r="AM2" s="357"/>
      <c r="AN2" s="357"/>
      <c r="AO2" s="357"/>
      <c r="AP2" s="358"/>
      <c r="AQ2" s="357"/>
      <c r="AR2" s="357"/>
      <c r="AS2" s="357"/>
      <c r="AT2" s="357"/>
      <c r="AU2" s="358"/>
      <c r="AV2" s="357"/>
      <c r="AW2" s="357"/>
      <c r="AX2" s="357"/>
      <c r="AY2" s="357"/>
      <c r="AZ2" s="358"/>
    </row>
    <row r="3" spans="1:52" ht="12.75">
      <c r="A3" s="538" t="s">
        <v>308</v>
      </c>
      <c r="B3" s="539" t="s">
        <v>309</v>
      </c>
      <c r="C3" s="539"/>
      <c r="D3" s="539"/>
      <c r="E3" s="539"/>
      <c r="F3" s="539"/>
      <c r="G3" s="539" t="s">
        <v>310</v>
      </c>
      <c r="H3" s="539"/>
      <c r="I3" s="539"/>
      <c r="J3" s="539"/>
      <c r="K3" s="539" t="s">
        <v>311</v>
      </c>
      <c r="L3" s="539"/>
      <c r="M3" s="539"/>
      <c r="N3" s="539"/>
      <c r="O3" s="539"/>
      <c r="P3" s="540" t="s">
        <v>312</v>
      </c>
      <c r="Q3" s="540"/>
      <c r="R3" s="540"/>
      <c r="S3" s="539" t="s">
        <v>313</v>
      </c>
      <c r="T3" s="539"/>
      <c r="U3" s="539"/>
      <c r="V3" s="539"/>
      <c r="W3" s="539" t="s">
        <v>314</v>
      </c>
      <c r="X3" s="539"/>
      <c r="Y3" s="539"/>
      <c r="Z3" s="539"/>
      <c r="AA3" s="541" t="s">
        <v>315</v>
      </c>
      <c r="AB3" s="541"/>
      <c r="AC3" s="541"/>
      <c r="AD3" s="541"/>
      <c r="AE3" s="541"/>
      <c r="AF3" s="539" t="s">
        <v>316</v>
      </c>
      <c r="AG3" s="539"/>
      <c r="AH3" s="539"/>
      <c r="AI3" s="539"/>
      <c r="AJ3" s="539" t="s">
        <v>317</v>
      </c>
      <c r="AK3" s="539"/>
      <c r="AL3" s="539"/>
      <c r="AM3" s="539"/>
      <c r="AN3" s="539" t="s">
        <v>318</v>
      </c>
      <c r="AO3" s="539"/>
      <c r="AP3" s="539"/>
      <c r="AQ3" s="539"/>
      <c r="AR3" s="539"/>
      <c r="AS3" s="539" t="s">
        <v>319</v>
      </c>
      <c r="AT3" s="539"/>
      <c r="AU3" s="539"/>
      <c r="AV3" s="539"/>
      <c r="AW3" s="539" t="s">
        <v>320</v>
      </c>
      <c r="AX3" s="539"/>
      <c r="AY3" s="539"/>
      <c r="AZ3" s="539"/>
    </row>
    <row r="4" spans="1:52" ht="12.75">
      <c r="A4" s="538"/>
      <c r="B4" s="542" t="s">
        <v>195</v>
      </c>
      <c r="C4" s="543" t="s">
        <v>321</v>
      </c>
      <c r="D4" s="543" t="s">
        <v>322</v>
      </c>
      <c r="E4" s="543" t="s">
        <v>323</v>
      </c>
      <c r="F4" s="543" t="s">
        <v>324</v>
      </c>
      <c r="G4" s="543" t="s">
        <v>325</v>
      </c>
      <c r="H4" s="543" t="s">
        <v>326</v>
      </c>
      <c r="I4" s="543" t="s">
        <v>327</v>
      </c>
      <c r="J4" s="544" t="s">
        <v>328</v>
      </c>
      <c r="K4" s="544" t="s">
        <v>329</v>
      </c>
      <c r="L4" s="544" t="s">
        <v>330</v>
      </c>
      <c r="M4" s="544" t="s">
        <v>331</v>
      </c>
      <c r="N4" s="544" t="s">
        <v>332</v>
      </c>
      <c r="O4" s="544" t="s">
        <v>333</v>
      </c>
      <c r="P4" s="544" t="s">
        <v>334</v>
      </c>
      <c r="Q4" s="544" t="s">
        <v>335</v>
      </c>
      <c r="R4" s="544" t="s">
        <v>336</v>
      </c>
      <c r="S4" s="545" t="s">
        <v>195</v>
      </c>
      <c r="T4" s="545" t="s">
        <v>321</v>
      </c>
      <c r="U4" s="542" t="s">
        <v>195</v>
      </c>
      <c r="V4" s="543" t="s">
        <v>321</v>
      </c>
      <c r="W4" s="544" t="s">
        <v>322</v>
      </c>
      <c r="X4" s="544" t="s">
        <v>323</v>
      </c>
      <c r="Y4" s="544" t="s">
        <v>324</v>
      </c>
      <c r="Z4" s="544" t="s">
        <v>325</v>
      </c>
      <c r="AA4" s="544" t="s">
        <v>326</v>
      </c>
      <c r="AB4" s="544" t="s">
        <v>327</v>
      </c>
      <c r="AC4" s="544" t="s">
        <v>328</v>
      </c>
      <c r="AD4" s="544" t="s">
        <v>329</v>
      </c>
      <c r="AE4" s="544" t="s">
        <v>330</v>
      </c>
      <c r="AF4" s="544" t="s">
        <v>331</v>
      </c>
      <c r="AG4" s="544" t="s">
        <v>332</v>
      </c>
      <c r="AH4" s="544" t="s">
        <v>333</v>
      </c>
      <c r="AI4" s="544" t="s">
        <v>334</v>
      </c>
      <c r="AJ4" s="544" t="s">
        <v>335</v>
      </c>
      <c r="AK4" s="544" t="s">
        <v>336</v>
      </c>
      <c r="AL4" s="544" t="s">
        <v>337</v>
      </c>
      <c r="AM4" s="544" t="s">
        <v>338</v>
      </c>
      <c r="AN4" s="544" t="s">
        <v>339</v>
      </c>
      <c r="AO4" s="544" t="s">
        <v>340</v>
      </c>
      <c r="AP4" s="544" t="s">
        <v>341</v>
      </c>
      <c r="AQ4" s="547" t="s">
        <v>342</v>
      </c>
      <c r="AR4" s="550" t="s">
        <v>195</v>
      </c>
      <c r="AS4" s="359" t="s">
        <v>321</v>
      </c>
      <c r="AT4" s="359" t="s">
        <v>322</v>
      </c>
      <c r="AU4" s="359" t="s">
        <v>323</v>
      </c>
      <c r="AV4" s="359" t="s">
        <v>324</v>
      </c>
      <c r="AW4" s="360" t="s">
        <v>325</v>
      </c>
      <c r="AX4" s="360" t="s">
        <v>326</v>
      </c>
      <c r="AY4" s="360" t="s">
        <v>327</v>
      </c>
      <c r="AZ4" s="360" t="s">
        <v>328</v>
      </c>
    </row>
    <row r="5" spans="1:52" ht="12.75">
      <c r="A5" s="538"/>
      <c r="B5" s="542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5"/>
      <c r="T5" s="545"/>
      <c r="U5" s="542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7"/>
      <c r="AR5" s="550"/>
      <c r="AS5" s="359"/>
      <c r="AT5" s="359"/>
      <c r="AU5" s="359"/>
      <c r="AV5" s="359"/>
      <c r="AW5" s="359"/>
      <c r="AX5" s="359"/>
      <c r="AY5" s="359"/>
      <c r="AZ5" s="359"/>
    </row>
    <row r="6" spans="1:52" ht="12.75">
      <c r="A6" s="538"/>
      <c r="B6" s="542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5"/>
      <c r="T6" s="545"/>
      <c r="U6" s="542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7"/>
      <c r="AR6" s="550"/>
      <c r="AS6" s="359"/>
      <c r="AT6" s="359"/>
      <c r="AU6" s="359"/>
      <c r="AV6" s="359"/>
      <c r="AW6" s="359"/>
      <c r="AX6" s="359"/>
      <c r="AY6" s="359"/>
      <c r="AZ6" s="359"/>
    </row>
    <row r="7" spans="1:52" ht="12.75">
      <c r="A7" s="538"/>
      <c r="B7" s="542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5"/>
      <c r="T7" s="545"/>
      <c r="U7" s="542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7"/>
      <c r="AR7" s="550"/>
      <c r="AS7" s="359"/>
      <c r="AT7" s="359"/>
      <c r="AU7" s="359"/>
      <c r="AV7" s="359"/>
      <c r="AW7" s="359"/>
      <c r="AX7" s="359"/>
      <c r="AY7" s="359"/>
      <c r="AZ7" s="359"/>
    </row>
    <row r="8" spans="1:52" ht="12.75">
      <c r="A8" s="538"/>
      <c r="B8" s="542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5"/>
      <c r="T8" s="545"/>
      <c r="U8" s="542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7"/>
      <c r="AR8" s="550"/>
      <c r="AS8" s="361"/>
      <c r="AT8" s="361"/>
      <c r="AU8" s="361"/>
      <c r="AV8" s="361"/>
      <c r="AW8" s="361"/>
      <c r="AX8" s="361"/>
      <c r="AY8" s="361"/>
      <c r="AZ8" s="361"/>
    </row>
    <row r="9" spans="1:52" ht="12.75">
      <c r="A9" s="362">
        <v>1</v>
      </c>
      <c r="B9" s="363" t="s">
        <v>343</v>
      </c>
      <c r="C9" s="363" t="s">
        <v>343</v>
      </c>
      <c r="D9" s="363" t="s">
        <v>343</v>
      </c>
      <c r="E9" s="363" t="s">
        <v>343</v>
      </c>
      <c r="F9" s="363" t="s">
        <v>343</v>
      </c>
      <c r="G9" s="363" t="s">
        <v>343</v>
      </c>
      <c r="H9" s="363" t="s">
        <v>343</v>
      </c>
      <c r="I9" s="363" t="s">
        <v>343</v>
      </c>
      <c r="J9" s="363" t="s">
        <v>343</v>
      </c>
      <c r="K9" s="363" t="s">
        <v>343</v>
      </c>
      <c r="L9" s="363" t="s">
        <v>343</v>
      </c>
      <c r="M9" s="363" t="s">
        <v>343</v>
      </c>
      <c r="N9" s="363" t="s">
        <v>343</v>
      </c>
      <c r="O9" s="363" t="s">
        <v>343</v>
      </c>
      <c r="P9" s="363" t="s">
        <v>343</v>
      </c>
      <c r="Q9" s="363" t="s">
        <v>343</v>
      </c>
      <c r="R9" s="364" t="s">
        <v>344</v>
      </c>
      <c r="S9" s="365" t="s">
        <v>345</v>
      </c>
      <c r="T9" s="365" t="s">
        <v>345</v>
      </c>
      <c r="U9" s="363" t="s">
        <v>343</v>
      </c>
      <c r="V9" s="363" t="s">
        <v>343</v>
      </c>
      <c r="W9" s="363" t="s">
        <v>343</v>
      </c>
      <c r="X9" s="363" t="s">
        <v>343</v>
      </c>
      <c r="Y9" s="363" t="s">
        <v>343</v>
      </c>
      <c r="Z9" s="363" t="s">
        <v>343</v>
      </c>
      <c r="AA9" s="363" t="s">
        <v>343</v>
      </c>
      <c r="AB9" s="363" t="s">
        <v>343</v>
      </c>
      <c r="AC9" s="363" t="s">
        <v>343</v>
      </c>
      <c r="AD9" s="363" t="s">
        <v>343</v>
      </c>
      <c r="AE9" s="363" t="s">
        <v>343</v>
      </c>
      <c r="AF9" s="363" t="s">
        <v>343</v>
      </c>
      <c r="AG9" s="363" t="s">
        <v>343</v>
      </c>
      <c r="AH9" s="363" t="s">
        <v>343</v>
      </c>
      <c r="AI9" s="363" t="s">
        <v>343</v>
      </c>
      <c r="AJ9" s="363" t="s">
        <v>343</v>
      </c>
      <c r="AK9" s="363" t="s">
        <v>343</v>
      </c>
      <c r="AL9" s="363" t="s">
        <v>343</v>
      </c>
      <c r="AM9" s="363" t="s">
        <v>343</v>
      </c>
      <c r="AN9" s="363" t="s">
        <v>343</v>
      </c>
      <c r="AO9" s="363" t="s">
        <v>343</v>
      </c>
      <c r="AP9" s="364" t="s">
        <v>344</v>
      </c>
      <c r="AQ9" s="364" t="s">
        <v>346</v>
      </c>
      <c r="AR9" s="365" t="s">
        <v>345</v>
      </c>
      <c r="AS9" s="365" t="s">
        <v>345</v>
      </c>
      <c r="AT9" s="365" t="s">
        <v>345</v>
      </c>
      <c r="AU9" s="365" t="s">
        <v>345</v>
      </c>
      <c r="AV9" s="365" t="s">
        <v>345</v>
      </c>
      <c r="AW9" s="365" t="s">
        <v>345</v>
      </c>
      <c r="AX9" s="365" t="s">
        <v>345</v>
      </c>
      <c r="AY9" s="365" t="s">
        <v>345</v>
      </c>
      <c r="AZ9" s="365" t="s">
        <v>345</v>
      </c>
    </row>
    <row r="10" spans="1:52" ht="12.75">
      <c r="A10" s="362">
        <v>2</v>
      </c>
      <c r="B10" s="363" t="s">
        <v>343</v>
      </c>
      <c r="C10" s="363" t="s">
        <v>343</v>
      </c>
      <c r="D10" s="363" t="s">
        <v>343</v>
      </c>
      <c r="E10" s="363" t="s">
        <v>343</v>
      </c>
      <c r="F10" s="363" t="s">
        <v>343</v>
      </c>
      <c r="G10" s="363" t="s">
        <v>343</v>
      </c>
      <c r="H10" s="363" t="s">
        <v>343</v>
      </c>
      <c r="I10" s="363" t="s">
        <v>343</v>
      </c>
      <c r="J10" s="363" t="s">
        <v>343</v>
      </c>
      <c r="K10" s="363" t="s">
        <v>343</v>
      </c>
      <c r="L10" s="363" t="s">
        <v>343</v>
      </c>
      <c r="M10" s="363" t="s">
        <v>343</v>
      </c>
      <c r="N10" s="363" t="s">
        <v>343</v>
      </c>
      <c r="O10" s="363" t="s">
        <v>343</v>
      </c>
      <c r="P10" s="363" t="s">
        <v>343</v>
      </c>
      <c r="Q10" s="363" t="s">
        <v>343</v>
      </c>
      <c r="R10" s="363" t="s">
        <v>343</v>
      </c>
      <c r="S10" s="366" t="s">
        <v>345</v>
      </c>
      <c r="T10" s="365" t="s">
        <v>345</v>
      </c>
      <c r="U10" s="363" t="s">
        <v>343</v>
      </c>
      <c r="V10" s="363" t="s">
        <v>343</v>
      </c>
      <c r="W10" s="363" t="s">
        <v>343</v>
      </c>
      <c r="X10" s="363" t="s">
        <v>343</v>
      </c>
      <c r="Y10" s="363" t="s">
        <v>343</v>
      </c>
      <c r="Z10" s="363" t="s">
        <v>343</v>
      </c>
      <c r="AA10" s="363" t="s">
        <v>343</v>
      </c>
      <c r="AB10" s="363" t="s">
        <v>343</v>
      </c>
      <c r="AC10" s="363" t="s">
        <v>343</v>
      </c>
      <c r="AD10" s="363" t="s">
        <v>343</v>
      </c>
      <c r="AE10" s="363" t="s">
        <v>343</v>
      </c>
      <c r="AF10" s="363" t="s">
        <v>343</v>
      </c>
      <c r="AG10" s="363" t="s">
        <v>343</v>
      </c>
      <c r="AH10" s="363" t="s">
        <v>343</v>
      </c>
      <c r="AI10" s="363" t="s">
        <v>343</v>
      </c>
      <c r="AJ10" s="363" t="s">
        <v>343</v>
      </c>
      <c r="AK10" s="363" t="s">
        <v>343</v>
      </c>
      <c r="AL10" s="363" t="s">
        <v>343</v>
      </c>
      <c r="AM10" s="364" t="s">
        <v>344</v>
      </c>
      <c r="AN10" s="364" t="s">
        <v>344</v>
      </c>
      <c r="AO10" s="367" t="s">
        <v>347</v>
      </c>
      <c r="AP10" s="367" t="s">
        <v>347</v>
      </c>
      <c r="AQ10" s="367" t="s">
        <v>347</v>
      </c>
      <c r="AR10" s="365" t="s">
        <v>345</v>
      </c>
      <c r="AS10" s="365" t="s">
        <v>345</v>
      </c>
      <c r="AT10" s="365" t="s">
        <v>345</v>
      </c>
      <c r="AU10" s="365" t="s">
        <v>345</v>
      </c>
      <c r="AV10" s="365" t="s">
        <v>345</v>
      </c>
      <c r="AW10" s="365" t="s">
        <v>345</v>
      </c>
      <c r="AX10" s="365" t="s">
        <v>345</v>
      </c>
      <c r="AY10" s="365" t="s">
        <v>345</v>
      </c>
      <c r="AZ10" s="365" t="s">
        <v>345</v>
      </c>
    </row>
    <row r="11" spans="1:52" ht="12.75">
      <c r="A11" s="368">
        <v>3</v>
      </c>
      <c r="B11" s="367" t="s">
        <v>347</v>
      </c>
      <c r="C11" s="363" t="s">
        <v>343</v>
      </c>
      <c r="D11" s="363" t="s">
        <v>343</v>
      </c>
      <c r="E11" s="363" t="s">
        <v>343</v>
      </c>
      <c r="F11" s="363" t="s">
        <v>343</v>
      </c>
      <c r="G11" s="363" t="s">
        <v>343</v>
      </c>
      <c r="H11" s="363" t="s">
        <v>343</v>
      </c>
      <c r="I11" s="363" t="s">
        <v>343</v>
      </c>
      <c r="J11" s="363" t="s">
        <v>343</v>
      </c>
      <c r="K11" s="363" t="s">
        <v>343</v>
      </c>
      <c r="L11" s="363" t="s">
        <v>343</v>
      </c>
      <c r="M11" s="363" t="s">
        <v>343</v>
      </c>
      <c r="N11" s="363" t="s">
        <v>343</v>
      </c>
      <c r="O11" s="363" t="s">
        <v>343</v>
      </c>
      <c r="P11" s="363" t="s">
        <v>343</v>
      </c>
      <c r="Q11" s="363" t="s">
        <v>343</v>
      </c>
      <c r="R11" s="369" t="s">
        <v>344</v>
      </c>
      <c r="S11" s="365" t="s">
        <v>345</v>
      </c>
      <c r="T11" s="365" t="s">
        <v>345</v>
      </c>
      <c r="U11" s="363" t="s">
        <v>343</v>
      </c>
      <c r="V11" s="363" t="s">
        <v>343</v>
      </c>
      <c r="W11" s="363" t="s">
        <v>343</v>
      </c>
      <c r="X11" s="363" t="s">
        <v>343</v>
      </c>
      <c r="Y11" s="363" t="s">
        <v>343</v>
      </c>
      <c r="Z11" s="363" t="s">
        <v>343</v>
      </c>
      <c r="AA11" s="370" t="s">
        <v>348</v>
      </c>
      <c r="AB11" s="370" t="s">
        <v>348</v>
      </c>
      <c r="AC11" s="370" t="s">
        <v>348</v>
      </c>
      <c r="AD11" s="370" t="s">
        <v>348</v>
      </c>
      <c r="AE11" s="370" t="s">
        <v>348</v>
      </c>
      <c r="AF11" s="370" t="s">
        <v>348</v>
      </c>
      <c r="AG11" s="370" t="s">
        <v>348</v>
      </c>
      <c r="AH11" s="364" t="s">
        <v>348</v>
      </c>
      <c r="AI11" s="363" t="s">
        <v>343</v>
      </c>
      <c r="AJ11" s="363" t="s">
        <v>343</v>
      </c>
      <c r="AK11" s="363" t="s">
        <v>343</v>
      </c>
      <c r="AL11" s="363" t="s">
        <v>343</v>
      </c>
      <c r="AM11" s="363" t="s">
        <v>343</v>
      </c>
      <c r="AN11" s="363" t="s">
        <v>343</v>
      </c>
      <c r="AO11" s="363" t="s">
        <v>343</v>
      </c>
      <c r="AP11" s="364" t="s">
        <v>344</v>
      </c>
      <c r="AQ11" s="364" t="s">
        <v>344</v>
      </c>
      <c r="AR11" s="365" t="s">
        <v>345</v>
      </c>
      <c r="AS11" s="365" t="s">
        <v>345</v>
      </c>
      <c r="AT11" s="365" t="s">
        <v>345</v>
      </c>
      <c r="AU11" s="365" t="s">
        <v>345</v>
      </c>
      <c r="AV11" s="365" t="s">
        <v>345</v>
      </c>
      <c r="AW11" s="365" t="s">
        <v>345</v>
      </c>
      <c r="AX11" s="365" t="s">
        <v>345</v>
      </c>
      <c r="AY11" s="365" t="s">
        <v>345</v>
      </c>
      <c r="AZ11" s="365" t="s">
        <v>345</v>
      </c>
    </row>
    <row r="12" spans="1:52" ht="12.75">
      <c r="A12" s="362">
        <v>4</v>
      </c>
      <c r="B12" s="371" t="s">
        <v>343</v>
      </c>
      <c r="C12" s="371" t="s">
        <v>343</v>
      </c>
      <c r="D12" s="371" t="s">
        <v>343</v>
      </c>
      <c r="E12" s="371" t="s">
        <v>343</v>
      </c>
      <c r="F12" s="371" t="s">
        <v>343</v>
      </c>
      <c r="G12" s="371" t="s">
        <v>343</v>
      </c>
      <c r="H12" s="371" t="s">
        <v>343</v>
      </c>
      <c r="I12" s="371" t="s">
        <v>343</v>
      </c>
      <c r="J12" s="371" t="s">
        <v>343</v>
      </c>
      <c r="K12" s="371" t="s">
        <v>343</v>
      </c>
      <c r="L12" s="372" t="s">
        <v>344</v>
      </c>
      <c r="M12" s="373" t="s">
        <v>348</v>
      </c>
      <c r="N12" s="373" t="s">
        <v>348</v>
      </c>
      <c r="O12" s="373" t="s">
        <v>348</v>
      </c>
      <c r="P12" s="373" t="s">
        <v>348</v>
      </c>
      <c r="Q12" s="373" t="s">
        <v>348</v>
      </c>
      <c r="R12" s="373" t="s">
        <v>344</v>
      </c>
      <c r="S12" s="374" t="s">
        <v>345</v>
      </c>
      <c r="T12" s="374" t="s">
        <v>345</v>
      </c>
      <c r="U12" s="373" t="s">
        <v>348</v>
      </c>
      <c r="V12" s="371" t="s">
        <v>343</v>
      </c>
      <c r="W12" s="371" t="s">
        <v>343</v>
      </c>
      <c r="X12" s="371" t="s">
        <v>343</v>
      </c>
      <c r="Y12" s="371" t="s">
        <v>343</v>
      </c>
      <c r="Z12" s="371" t="s">
        <v>343</v>
      </c>
      <c r="AA12" s="375" t="s">
        <v>344</v>
      </c>
      <c r="AB12" s="373" t="s">
        <v>348</v>
      </c>
      <c r="AC12" s="373" t="s">
        <v>348</v>
      </c>
      <c r="AD12" s="373" t="s">
        <v>348</v>
      </c>
      <c r="AE12" s="373" t="s">
        <v>348</v>
      </c>
      <c r="AF12" s="373" t="s">
        <v>348</v>
      </c>
      <c r="AG12" s="373" t="s">
        <v>344</v>
      </c>
      <c r="AH12" s="376" t="s">
        <v>349</v>
      </c>
      <c r="AI12" s="376" t="s">
        <v>349</v>
      </c>
      <c r="AJ12" s="377" t="s">
        <v>349</v>
      </c>
      <c r="AK12" s="376" t="s">
        <v>349</v>
      </c>
      <c r="AL12" s="378" t="s">
        <v>350</v>
      </c>
      <c r="AM12" s="378" t="s">
        <v>350</v>
      </c>
      <c r="AN12" s="378" t="s">
        <v>350</v>
      </c>
      <c r="AO12" s="378" t="s">
        <v>350</v>
      </c>
      <c r="AP12" s="379" t="s">
        <v>351</v>
      </c>
      <c r="AQ12" s="379" t="s">
        <v>351</v>
      </c>
      <c r="AR12" s="374" t="s">
        <v>345</v>
      </c>
      <c r="AS12" s="374" t="s">
        <v>345</v>
      </c>
      <c r="AT12" s="374" t="s">
        <v>345</v>
      </c>
      <c r="AU12" s="374" t="s">
        <v>345</v>
      </c>
      <c r="AV12" s="374" t="s">
        <v>345</v>
      </c>
      <c r="AW12" s="374" t="s">
        <v>345</v>
      </c>
      <c r="AX12" s="374" t="s">
        <v>345</v>
      </c>
      <c r="AY12" s="374" t="s">
        <v>345</v>
      </c>
      <c r="AZ12" s="374" t="s">
        <v>345</v>
      </c>
    </row>
    <row r="13" spans="1:52" ht="12.75">
      <c r="A13" s="357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8"/>
      <c r="U13" s="358"/>
      <c r="V13" s="357"/>
      <c r="W13" s="357"/>
      <c r="X13" s="357"/>
      <c r="Y13" s="357"/>
      <c r="Z13" s="357"/>
      <c r="AA13" s="357"/>
      <c r="AB13" s="357"/>
      <c r="AC13" s="357"/>
      <c r="AD13" s="357"/>
      <c r="AE13" s="358"/>
      <c r="AF13" s="358"/>
      <c r="AG13" s="357"/>
      <c r="AH13" s="357"/>
      <c r="AI13" s="357"/>
      <c r="AJ13" s="357"/>
      <c r="AK13" s="357"/>
      <c r="AL13" s="357"/>
      <c r="AM13" s="357"/>
      <c r="AN13" s="357"/>
      <c r="AO13" s="357"/>
      <c r="AP13" s="358"/>
      <c r="AQ13" s="357"/>
      <c r="AR13" s="357"/>
      <c r="AS13" s="357"/>
      <c r="AT13" s="357"/>
      <c r="AU13" s="358"/>
      <c r="AV13" s="357"/>
      <c r="AW13" s="357"/>
      <c r="AX13" s="357"/>
      <c r="AY13" s="357"/>
      <c r="AZ13" s="358"/>
    </row>
    <row r="14" spans="1:52" ht="12.75">
      <c r="A14" s="551" t="s">
        <v>352</v>
      </c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380"/>
      <c r="R14" s="380"/>
      <c r="S14" s="381"/>
      <c r="T14" s="382"/>
      <c r="U14" s="382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382"/>
      <c r="AG14" s="382"/>
      <c r="AH14" s="382"/>
      <c r="AI14" s="382"/>
      <c r="AJ14" s="382"/>
      <c r="AK14" s="383"/>
      <c r="AL14" s="384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6"/>
      <c r="AZ14" s="386"/>
    </row>
    <row r="16" spans="1:49" ht="12.75">
      <c r="A16" s="387" t="s">
        <v>343</v>
      </c>
      <c r="B16" s="388"/>
      <c r="C16" s="551" t="s">
        <v>353</v>
      </c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P16" s="389" t="s">
        <v>347</v>
      </c>
      <c r="Q16" s="384"/>
      <c r="R16" s="549" t="s">
        <v>354</v>
      </c>
      <c r="S16" s="549"/>
      <c r="T16" s="549"/>
      <c r="U16" s="549"/>
      <c r="V16" s="549"/>
      <c r="W16" s="549"/>
      <c r="X16" s="549"/>
      <c r="Y16" s="549"/>
      <c r="Z16" s="549"/>
      <c r="AA16" s="549"/>
      <c r="AB16" s="384"/>
      <c r="AC16" s="384"/>
      <c r="AD16" s="384"/>
      <c r="AE16" s="384"/>
      <c r="AF16" s="384"/>
      <c r="AJ16" s="390"/>
      <c r="AL16" s="546"/>
      <c r="AM16" s="546"/>
      <c r="AN16" s="546"/>
      <c r="AO16" s="546"/>
      <c r="AP16" s="546"/>
      <c r="AQ16" s="546"/>
      <c r="AR16" s="546"/>
      <c r="AS16" s="546"/>
      <c r="AT16" s="546"/>
      <c r="AU16" s="546"/>
      <c r="AV16" s="546"/>
      <c r="AW16" s="546"/>
    </row>
    <row r="17" spans="16:51" ht="12.75"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</row>
    <row r="18" spans="1:52" ht="12.75">
      <c r="A18" s="391" t="s">
        <v>346</v>
      </c>
      <c r="B18" s="384"/>
      <c r="C18" s="548" t="s">
        <v>16</v>
      </c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P18" s="392" t="s">
        <v>348</v>
      </c>
      <c r="Q18" s="384"/>
      <c r="R18" s="549" t="s">
        <v>355</v>
      </c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J18" s="393" t="s">
        <v>350</v>
      </c>
      <c r="AL18" s="546" t="s">
        <v>356</v>
      </c>
      <c r="AM18" s="546"/>
      <c r="AN18" s="546"/>
      <c r="AO18" s="546"/>
      <c r="AP18" s="546"/>
      <c r="AQ18" s="546"/>
      <c r="AR18" s="546"/>
      <c r="AS18" s="546"/>
      <c r="AT18" s="546"/>
      <c r="AU18" s="546"/>
      <c r="AV18" s="546"/>
      <c r="AW18" s="546"/>
      <c r="AX18" s="546"/>
      <c r="AY18" s="546"/>
      <c r="AZ18" s="546"/>
    </row>
    <row r="19" spans="1:32" ht="12.75">
      <c r="A19" s="384"/>
      <c r="B19" s="384"/>
      <c r="C19" s="39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</row>
    <row r="20" spans="1:51" ht="12.75">
      <c r="A20" s="395" t="s">
        <v>345</v>
      </c>
      <c r="B20" s="384"/>
      <c r="C20" s="548" t="s">
        <v>19</v>
      </c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P20" s="396" t="s">
        <v>349</v>
      </c>
      <c r="R20" s="546" t="s">
        <v>357</v>
      </c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  <c r="AJ20" s="397" t="s">
        <v>351</v>
      </c>
      <c r="AK20" s="384"/>
      <c r="AL20" s="398" t="s">
        <v>358</v>
      </c>
      <c r="AM20" s="398"/>
      <c r="AN20" s="398"/>
      <c r="AO20" s="398"/>
      <c r="AP20" s="398"/>
      <c r="AQ20" s="398"/>
      <c r="AR20" s="398"/>
      <c r="AS20" s="398"/>
      <c r="AT20" s="398"/>
      <c r="AU20" s="398"/>
      <c r="AV20" s="384"/>
      <c r="AW20" s="386"/>
      <c r="AX20" s="386"/>
      <c r="AY20" s="386"/>
    </row>
  </sheetData>
  <sheetProtection selectLockedCells="1" selectUnlockedCells="1"/>
  <mergeCells count="67">
    <mergeCell ref="C18:M18"/>
    <mergeCell ref="R18:AG18"/>
    <mergeCell ref="AL18:AZ18"/>
    <mergeCell ref="C20:M20"/>
    <mergeCell ref="R20:AG20"/>
    <mergeCell ref="AR4:AR8"/>
    <mergeCell ref="A14:P14"/>
    <mergeCell ref="V14:AE14"/>
    <mergeCell ref="C16:M16"/>
    <mergeCell ref="R16:AA16"/>
    <mergeCell ref="AL16:AW16"/>
    <mergeCell ref="AL4:AL8"/>
    <mergeCell ref="AM4:AM8"/>
    <mergeCell ref="AN4:AN8"/>
    <mergeCell ref="AO4:AO8"/>
    <mergeCell ref="AP4:AP8"/>
    <mergeCell ref="AQ4:AQ8"/>
    <mergeCell ref="AF4:AF8"/>
    <mergeCell ref="AG4:AG8"/>
    <mergeCell ref="AH4:AH8"/>
    <mergeCell ref="AI4:AI8"/>
    <mergeCell ref="AJ4:AJ8"/>
    <mergeCell ref="AK4:AK8"/>
    <mergeCell ref="Z4:Z8"/>
    <mergeCell ref="AA4:AA8"/>
    <mergeCell ref="AB4:AB8"/>
    <mergeCell ref="AC4:AC8"/>
    <mergeCell ref="AD4:AD8"/>
    <mergeCell ref="AE4:AE8"/>
    <mergeCell ref="T4:T8"/>
    <mergeCell ref="U4:U8"/>
    <mergeCell ref="V4:V8"/>
    <mergeCell ref="W4:W8"/>
    <mergeCell ref="X4:X8"/>
    <mergeCell ref="Y4:Y8"/>
    <mergeCell ref="N4:N8"/>
    <mergeCell ref="O4:O8"/>
    <mergeCell ref="P4:P8"/>
    <mergeCell ref="Q4:Q8"/>
    <mergeCell ref="R4:R8"/>
    <mergeCell ref="S4:S8"/>
    <mergeCell ref="H4:H8"/>
    <mergeCell ref="I4:I8"/>
    <mergeCell ref="J4:J8"/>
    <mergeCell ref="K4:K8"/>
    <mergeCell ref="L4:L8"/>
    <mergeCell ref="M4:M8"/>
    <mergeCell ref="AJ3:AM3"/>
    <mergeCell ref="AN3:AR3"/>
    <mergeCell ref="AS3:AV3"/>
    <mergeCell ref="AW3:AZ3"/>
    <mergeCell ref="B4:B8"/>
    <mergeCell ref="C4:C8"/>
    <mergeCell ref="D4:D8"/>
    <mergeCell ref="E4:E8"/>
    <mergeCell ref="F4:F8"/>
    <mergeCell ref="G4:G8"/>
    <mergeCell ref="A1:AZ1"/>
    <mergeCell ref="A3:A8"/>
    <mergeCell ref="B3:F3"/>
    <mergeCell ref="G3:J3"/>
    <mergeCell ref="K3:O3"/>
    <mergeCell ref="P3:R3"/>
    <mergeCell ref="S3:V3"/>
    <mergeCell ref="W3:Z3"/>
    <mergeCell ref="AA3:AE3"/>
    <mergeCell ref="AF3:AI3"/>
  </mergeCells>
  <printOptions/>
  <pageMargins left="0.3298611111111111" right="0.25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Ittris</cp:lastModifiedBy>
  <cp:lastPrinted>2020-01-10T05:11:22Z</cp:lastPrinted>
  <dcterms:modified xsi:type="dcterms:W3CDTF">2023-11-08T05:34:14Z</dcterms:modified>
  <cp:category/>
  <cp:version/>
  <cp:contentType/>
  <cp:contentStatus/>
</cp:coreProperties>
</file>