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832" tabRatio="500" activeTab="2"/>
  </bookViews>
  <sheets>
    <sheet name="титул" sheetId="1" r:id="rId1"/>
    <sheet name="сводная" sheetId="2" r:id="rId2"/>
    <sheet name="план уч.проц" sheetId="3" r:id="rId3"/>
    <sheet name="кабинеты" sheetId="4" r:id="rId4"/>
    <sheet name="календ график" sheetId="5" r:id="rId5"/>
  </sheets>
  <definedNames>
    <definedName name="_xlnm.Print_Area" localSheetId="4">'календ график'!$A$1:$BA$22</definedName>
    <definedName name="_xlnm.Print_Area" localSheetId="2">'план уч.проц'!$A$2:$T$69</definedName>
    <definedName name="_xlnm.Print_Area" localSheetId="1">'сводная'!$A$1:$H$13</definedName>
  </definedNames>
  <calcPr fullCalcOnLoad="1"/>
</workbook>
</file>

<file path=xl/sharedStrings.xml><?xml version="1.0" encoding="utf-8"?>
<sst xmlns="http://schemas.openxmlformats.org/spreadsheetml/2006/main" count="450" uniqueCount="288">
  <si>
    <t>УЧЕБНЫЙ  ПЛАН</t>
  </si>
  <si>
    <t>23.02.01  Организация перевозок и управление на транспорте (железнодорожном)</t>
  </si>
  <si>
    <t xml:space="preserve">базовая  подготовка </t>
  </si>
  <si>
    <r>
      <rPr>
        <u val="single"/>
        <sz val="14"/>
        <rFont val="Times New Roman"/>
        <family val="1"/>
      </rPr>
      <t>Квалификация</t>
    </r>
    <r>
      <rPr>
        <sz val="14"/>
        <rFont val="Times New Roman"/>
        <family val="1"/>
      </rPr>
      <t>: техник</t>
    </r>
  </si>
  <si>
    <r>
      <rPr>
        <u val="single"/>
        <sz val="14"/>
        <rFont val="Times New Roman"/>
        <family val="1"/>
      </rPr>
      <t xml:space="preserve">Форма обучения </t>
    </r>
    <r>
      <rPr>
        <sz val="14"/>
        <rFont val="Times New Roman"/>
        <family val="1"/>
      </rPr>
      <t>- очная</t>
    </r>
  </si>
  <si>
    <t>Образовательная программа среднего профессионального образования подготовки специалистов среднего звена (далее - ОП СПО ППСЗ) 23.02.01 Организация перевозок и управление на транспорте (железнодорожном)</t>
  </si>
  <si>
    <t>курсы</t>
  </si>
  <si>
    <t>учебная              практика</t>
  </si>
  <si>
    <t>по профилю специальности</t>
  </si>
  <si>
    <t>преддипломная</t>
  </si>
  <si>
    <t>госудрственная (итоговая) аттестация</t>
  </si>
  <si>
    <t>каникулы</t>
  </si>
  <si>
    <t>всего (по курсам)</t>
  </si>
  <si>
    <t>1 курс</t>
  </si>
  <si>
    <t>2 курс</t>
  </si>
  <si>
    <t>3 курс</t>
  </si>
  <si>
    <t>4 курс</t>
  </si>
  <si>
    <t>Всего</t>
  </si>
  <si>
    <t>наименование циклов разделов, дисциплин, ПМ,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</si>
  <si>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</si>
  <si>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</si>
  <si>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 (часов в семестр)</t>
  </si>
  <si>
    <t xml:space="preserve">макисмальная нагрузка </t>
  </si>
  <si>
    <t>самостоятельная работа</t>
  </si>
  <si>
    <t>обязательная аудиторная</t>
  </si>
  <si>
    <t>всего занятий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</si>
  <si>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</si>
  <si>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</si>
  <si>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</si>
  <si>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</si>
  <si>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</si>
  <si>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</si>
  <si>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</si>
  <si>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</si>
  <si>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лаб. и практ. занятий, вкл. семинары</t>
  </si>
  <si>
    <t>курсовых работ (проектов)</t>
  </si>
  <si>
    <t>Иностранный язык</t>
  </si>
  <si>
    <t>История</t>
  </si>
  <si>
    <t>Физическая культура</t>
  </si>
  <si>
    <t>Математика</t>
  </si>
  <si>
    <t xml:space="preserve">Информатика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</si>
  <si>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</si>
  <si>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</si>
  <si>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</si>
  <si>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</si>
  <si>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</si>
  <si>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</si>
  <si>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</si>
  <si>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</si>
  <si>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</si>
  <si>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</si>
  <si>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</si>
  <si>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ОП.00</t>
  </si>
  <si>
    <t>Профессиональный цикл</t>
  </si>
  <si>
    <t xml:space="preserve">ОП.01 </t>
  </si>
  <si>
    <t xml:space="preserve">Инженерная графика             </t>
  </si>
  <si>
    <t xml:space="preserve">ОП.02 </t>
  </si>
  <si>
    <t xml:space="preserve">Электротехника и электроника                       </t>
  </si>
  <si>
    <t>ОП.03</t>
  </si>
  <si>
    <t xml:space="preserve">Метрология, стнандартизация и сертификация                      </t>
  </si>
  <si>
    <t>ОП.04</t>
  </si>
  <si>
    <t>Транспортная система России</t>
  </si>
  <si>
    <t>ОП.05</t>
  </si>
  <si>
    <t>Технические средства на железнодорожном транспорте</t>
  </si>
  <si>
    <t>ОП.06</t>
  </si>
  <si>
    <t>Правовое обеспечение профессиональной  деятельности</t>
  </si>
  <si>
    <t>ОП.07</t>
  </si>
  <si>
    <t xml:space="preserve">Охрана труда         </t>
  </si>
  <si>
    <t>ОП.08</t>
  </si>
  <si>
    <t>ОП.09</t>
  </si>
  <si>
    <t>ПМ.00</t>
  </si>
  <si>
    <t>ПМ.01</t>
  </si>
  <si>
    <t>Организация перевозочного процесса  на ж/д транспорте</t>
  </si>
  <si>
    <t>МДК.01.01</t>
  </si>
  <si>
    <t xml:space="preserve"> Технология перевозочного процесса на ж/д транспорте</t>
  </si>
  <si>
    <t>МДК..01.02</t>
  </si>
  <si>
    <t>Информационное обеспечение перевозочного процесса  на ж/д транспорте</t>
  </si>
  <si>
    <t>МДК..01.03</t>
  </si>
  <si>
    <t xml:space="preserve">Автоматизированные системы управления на железнодорожном транспорте </t>
  </si>
  <si>
    <t>УП.01</t>
  </si>
  <si>
    <t>ПП.01</t>
  </si>
  <si>
    <t>Экзамен (квалификационный)</t>
  </si>
  <si>
    <t>Эк</t>
  </si>
  <si>
    <t>ПМ.02</t>
  </si>
  <si>
    <t>Организация сервисного обслуживания на   ж/д транспорте</t>
  </si>
  <si>
    <t>МДК.02.01</t>
  </si>
  <si>
    <t>Организация движения на ж/д транспорте</t>
  </si>
  <si>
    <t>МДК.02.02</t>
  </si>
  <si>
    <t>Организация пассажирских перевозок и обслуживание пассажиров на ж/д транспорте</t>
  </si>
  <si>
    <t>УП.02</t>
  </si>
  <si>
    <t>ПП.02</t>
  </si>
  <si>
    <t>ПМ.03</t>
  </si>
  <si>
    <t>Организация транспортно-логистической деятельности на ж/д транспорте</t>
  </si>
  <si>
    <t>МДК.03.01</t>
  </si>
  <si>
    <t>Транспортно-экспедиционная деятельность на ж/д транспорте</t>
  </si>
  <si>
    <t>МДК.03.02</t>
  </si>
  <si>
    <t>Обеспечение грузовых перевозок на ж/д транспорте</t>
  </si>
  <si>
    <t>МДК.03.03</t>
  </si>
  <si>
    <t>Перевозка грузов на особых условиях</t>
  </si>
  <si>
    <t>УП.03</t>
  </si>
  <si>
    <t>ПП.03</t>
  </si>
  <si>
    <t>ПМ.04</t>
  </si>
  <si>
    <t xml:space="preserve">Выполнение работ по профессии                       17244 Приемосдатчик груза и багажа </t>
  </si>
  <si>
    <t>МДК.04.01</t>
  </si>
  <si>
    <t>Технология выполнения работ приемосдатчика груза и багажа</t>
  </si>
  <si>
    <t>ПП.04</t>
  </si>
  <si>
    <t>ПМ.05</t>
  </si>
  <si>
    <t xml:space="preserve">Выполнение работ по профессии  25354 Оператор при дежурном по станции </t>
  </si>
  <si>
    <t>МДК.05.01</t>
  </si>
  <si>
    <t>Технология выполнения работ оператора при дежурном по станции</t>
  </si>
  <si>
    <t>ПП.05</t>
  </si>
  <si>
    <t>ВСЕГО</t>
  </si>
  <si>
    <t>ПА.00</t>
  </si>
  <si>
    <t>Промежуточная аттестация</t>
  </si>
  <si>
    <t>ПДП.00</t>
  </si>
  <si>
    <t>Преддипломная практика</t>
  </si>
  <si>
    <t>4 нед</t>
  </si>
  <si>
    <t>ГИА.00</t>
  </si>
  <si>
    <t>Государственная итоговая аттестация</t>
  </si>
  <si>
    <t>6 нед</t>
  </si>
  <si>
    <t>всего</t>
  </si>
  <si>
    <t>дисциплин и МДК</t>
  </si>
  <si>
    <t xml:space="preserve">экзаменов </t>
  </si>
  <si>
    <t>зачетов</t>
  </si>
  <si>
    <t>Безопасность жизнедеятельности</t>
  </si>
  <si>
    <t>3. Перечень кабинетов, лабораторий, мастерских и др. для подготовки ОП СПО ППСЗ                   23.02.01 Организация перевозок и управление на транспорте (по видам)</t>
  </si>
  <si>
    <t>Кабинеты</t>
  </si>
  <si>
    <t>1.</t>
  </si>
  <si>
    <t>Кабинет русского языка и литературы</t>
  </si>
  <si>
    <t>2.</t>
  </si>
  <si>
    <t>Кабинет иностранного языка</t>
  </si>
  <si>
    <t>3.</t>
  </si>
  <si>
    <t>Кабинет истории и обществознания</t>
  </si>
  <si>
    <t>4.</t>
  </si>
  <si>
    <t>Кабинет химии, биологии</t>
  </si>
  <si>
    <t>5.</t>
  </si>
  <si>
    <t>Кабинет математики</t>
  </si>
  <si>
    <t>6.</t>
  </si>
  <si>
    <t>Кабинет информатики и информационных систем</t>
  </si>
  <si>
    <t>7.</t>
  </si>
  <si>
    <t>Кабинет физики</t>
  </si>
  <si>
    <t>8.</t>
  </si>
  <si>
    <t>Кабинет социально-экономических дисциплин</t>
  </si>
  <si>
    <t>9.</t>
  </si>
  <si>
    <t>Кабинет ОБЖ, БЖ и охраны труда</t>
  </si>
  <si>
    <t>Кабинет инженерной графики</t>
  </si>
  <si>
    <t>Кабинет метрологии, стандартизации и сертификации</t>
  </si>
  <si>
    <t>Кабинет транспортной системы России</t>
  </si>
  <si>
    <t>Кабинет технических средств жд транспорта</t>
  </si>
  <si>
    <t>Кабинет организации перевозочного процесса на жд транспорте</t>
  </si>
  <si>
    <t>Кабинет организации сервисного обслуживания на транспорте</t>
  </si>
  <si>
    <t>Кабинет управления персоналом</t>
  </si>
  <si>
    <t>Кабинет основ исследовательской деятельности</t>
  </si>
  <si>
    <t>Кабинет организации транспортно-логистической деятельности</t>
  </si>
  <si>
    <t>Лаборатории</t>
  </si>
  <si>
    <t>Лаборатория электротехники и электроники</t>
  </si>
  <si>
    <t>Лаборатория управления движением</t>
  </si>
  <si>
    <t>Лаборатория  автоматизированных систем управления</t>
  </si>
  <si>
    <t>Спортивный комплекс</t>
  </si>
  <si>
    <t>Спортивный зал</t>
  </si>
  <si>
    <t>Открытый стадион широкого профиля с элементами полосы препядствий</t>
  </si>
  <si>
    <t>Стрелковый тир</t>
  </si>
  <si>
    <t>Залы</t>
  </si>
  <si>
    <t>Библиотека</t>
  </si>
  <si>
    <t xml:space="preserve">Читальный зал с выходом в Интернет </t>
  </si>
  <si>
    <t>Актовый зал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</si>
  <si>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</si>
  <si>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</si>
  <si>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</si>
  <si>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</si>
  <si>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</si>
  <si>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</si>
  <si>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</si>
  <si>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</si>
  <si>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</si>
  <si>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</si>
  <si>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</si>
  <si>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</si>
  <si>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</si>
  <si>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</si>
  <si>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У</t>
  </si>
  <si>
    <t>П</t>
  </si>
  <si>
    <t>Д</t>
  </si>
  <si>
    <t>КР</t>
  </si>
  <si>
    <t>З</t>
  </si>
  <si>
    <t>Обозначения:</t>
  </si>
  <si>
    <t xml:space="preserve">учебная практика </t>
  </si>
  <si>
    <t>подготовка выпускной квалификационной работы</t>
  </si>
  <si>
    <t>преддипломна практика</t>
  </si>
  <si>
    <t>защита выпускной квалификационной  работы</t>
  </si>
  <si>
    <t>теоретического обучения</t>
  </si>
  <si>
    <t>Общепрофессиональный цикл</t>
  </si>
  <si>
    <t>Учебная практика</t>
  </si>
  <si>
    <t>Производственная практика</t>
  </si>
  <si>
    <t>ОГСЭ.05</t>
  </si>
  <si>
    <t>Основы предпринимательской деятельности</t>
  </si>
  <si>
    <t>ЕН.03</t>
  </si>
  <si>
    <t>Экология на железнодорожном транспорте</t>
  </si>
  <si>
    <t>Объем образовательной программы</t>
  </si>
  <si>
    <t>165 нед</t>
  </si>
  <si>
    <t>ДЗ6</t>
  </si>
  <si>
    <t>ДЗ8</t>
  </si>
  <si>
    <t>З3</t>
  </si>
  <si>
    <t>ДЗ4</t>
  </si>
  <si>
    <t>З4</t>
  </si>
  <si>
    <t>ДЗ5</t>
  </si>
  <si>
    <t>2З/3ДЗ/4Э</t>
  </si>
  <si>
    <t>З5</t>
  </si>
  <si>
    <t>2З/3ДЗ/1Э</t>
  </si>
  <si>
    <t>ДЗ7</t>
  </si>
  <si>
    <t>Зкомп7</t>
  </si>
  <si>
    <t>Зкомп8</t>
  </si>
  <si>
    <t>1З/3ДЗ/1Э</t>
  </si>
  <si>
    <t>З6</t>
  </si>
  <si>
    <t>1З/1ДЗ/1Э</t>
  </si>
  <si>
    <t>производственная практика</t>
  </si>
  <si>
    <t>01-03</t>
  </si>
  <si>
    <t>06-10</t>
  </si>
  <si>
    <t>13-17</t>
  </si>
  <si>
    <t>20-24</t>
  </si>
  <si>
    <t>27-01</t>
  </si>
  <si>
    <t>04-08</t>
  </si>
  <si>
    <t>11-15</t>
  </si>
  <si>
    <t>18-22</t>
  </si>
  <si>
    <t>25-29</t>
  </si>
  <si>
    <t>01-05</t>
  </si>
  <si>
    <t>08-12</t>
  </si>
  <si>
    <t>15-19</t>
  </si>
  <si>
    <t>22-26</t>
  </si>
  <si>
    <t>29-03</t>
  </si>
  <si>
    <t>27-31</t>
  </si>
  <si>
    <t>03-07</t>
  </si>
  <si>
    <t>10-14</t>
  </si>
  <si>
    <t>17-21</t>
  </si>
  <si>
    <t>24-28</t>
  </si>
  <si>
    <t>31-04</t>
  </si>
  <si>
    <t>07-11</t>
  </si>
  <si>
    <t>14-18</t>
  </si>
  <si>
    <t>21-25</t>
  </si>
  <si>
    <t>28-04</t>
  </si>
  <si>
    <t>28-01</t>
  </si>
  <si>
    <t>02-06</t>
  </si>
  <si>
    <t>09-13</t>
  </si>
  <si>
    <t>16-20</t>
  </si>
  <si>
    <t>23-27</t>
  </si>
  <si>
    <t>30-03</t>
  </si>
  <si>
    <t>производственная практика по профилю специальности</t>
  </si>
  <si>
    <t xml:space="preserve"> </t>
  </si>
  <si>
    <t>ДЗ6, ДЗ7</t>
  </si>
  <si>
    <t>1З/4ДЗ/1Э</t>
  </si>
  <si>
    <t>6З/12ДЗ/5Э</t>
  </si>
  <si>
    <t>11З/28ДЗ/14Э</t>
  </si>
  <si>
    <t>учебной практики</t>
  </si>
  <si>
    <t xml:space="preserve">производственной  практики </t>
  </si>
  <si>
    <t>преддипломной практики</t>
  </si>
  <si>
    <t>дифференцированных зачетов</t>
  </si>
  <si>
    <t>индексA4:R36A81A4:R35A4:R38A4:R37A4:R38A4:R39A4:R36A4:R39A4:R37A4:R36A4:R35A4:R36A4:R37A4:R38A4:R39A4:R36A4:R39A4:R37A4:R36A4:R37A4:R36A4:R39A4:R37A4:R36A4:R33A4:R30A4:R28A4:R27A4:R26A4:R25A4:R24A4:R23A4:R22A4:R21A4:J21A4:J20A4:J19A4:J18A4:J16A4:J14A4:J13A4:J12A4:J11A4:J10A4:J9A4:J8A4:J7A4:J14A4:C14A4:B14A4</t>
  </si>
  <si>
    <t>образовательной программы среднего профессионального образования</t>
  </si>
  <si>
    <t>ГБПОУ ИО ИТТриС</t>
  </si>
  <si>
    <t>подготовки специалистов среднего звена по специальности</t>
  </si>
  <si>
    <t>консультации ИП</t>
  </si>
  <si>
    <t xml:space="preserve">2. План учебного процесса по специальности  23.02.01  Организация перевозок и управление на транспорте (железнодорожном),  2021-2025 </t>
  </si>
  <si>
    <t>Основы экономики</t>
  </si>
  <si>
    <t>в т.ч. в форме практической подготовки</t>
  </si>
  <si>
    <t>Календарный учебный график по специальности                                                                                                                                                                                                                                                                                                                                                                                                                                                 23.02.01 Организация перевозок и управление на транспорте (железнодорожном), 2021 - 2025</t>
  </si>
  <si>
    <t xml:space="preserve">1. Сводные данные по бюджету времени (в неделях)   по специальности                                                                                                                                                                     23.02.01 Организация перевозок и управление на транспорте (железнодорожном), 2021-2025  </t>
  </si>
  <si>
    <t>Профессиональные модули</t>
  </si>
  <si>
    <t xml:space="preserve">Консультации  из расчета 4 часа на одного обучающегося в год                                                                                                                                                                 Государственная  итоговая  аттестация.                                                                                                                                   Подготовка ВКР (дипломной работы/проекта)  4 недели.                                                                   Защита ВКР (дипломной работы/проекта)  2 недели.      </t>
  </si>
  <si>
    <r>
      <t>Профиль получаемого профессионального образования:</t>
    </r>
    <r>
      <rPr>
        <sz val="14"/>
        <color indexed="55"/>
        <rFont val="Times New Roman"/>
        <family val="1"/>
      </rPr>
      <t xml:space="preserve"> технический</t>
    </r>
  </si>
  <si>
    <r>
      <t>Нормативный срок освоения СПО ППСЗ -</t>
    </r>
    <r>
      <rPr>
        <sz val="14"/>
        <rFont val="Times New Roman"/>
        <family val="1"/>
      </rPr>
      <t xml:space="preserve"> 3 года 10 мес.</t>
    </r>
  </si>
  <si>
    <t>контрольная работа</t>
  </si>
  <si>
    <t>ДЗ2</t>
  </si>
  <si>
    <t>Э2</t>
  </si>
  <si>
    <t>ДЗ1</t>
  </si>
  <si>
    <t>З2</t>
  </si>
  <si>
    <t>Э4</t>
  </si>
  <si>
    <t>Э8</t>
  </si>
  <si>
    <t>ДЗ3</t>
  </si>
  <si>
    <t>З7</t>
  </si>
  <si>
    <t>2,4,6,8</t>
  </si>
  <si>
    <t>1З/4ДЗ/0Э</t>
  </si>
  <si>
    <t>лабораторно-экзаменационная сессия</t>
  </si>
  <si>
    <t>с</t>
  </si>
  <si>
    <t>Срок получения ОП СПО ППСЗ – 3 года 10 месяцев на базе среднего общего образования.</t>
  </si>
  <si>
    <t>ЛЭС</t>
  </si>
  <si>
    <t>СРС</t>
  </si>
  <si>
    <t>заочная</t>
  </si>
  <si>
    <r>
      <t>Уровень образования:</t>
    </r>
    <r>
      <rPr>
        <sz val="14"/>
        <color indexed="55"/>
        <rFont val="Times New Roman"/>
        <family val="1"/>
      </rPr>
      <t xml:space="preserve"> среднее общее образование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</si>
</sst>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color indexed="55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4"/>
      <color indexed="55"/>
      <name val="Times New Roman"/>
      <family val="1"/>
    </font>
    <font>
      <sz val="12"/>
      <color indexed="55"/>
      <name val="Times New Roman"/>
      <family val="1"/>
    </font>
    <font>
      <sz val="12"/>
      <name val="Times New Roman"/>
      <family val="1"/>
    </font>
    <font>
      <sz val="18"/>
      <color indexed="55"/>
      <name val="Calibri"/>
      <family val="2"/>
    </font>
    <font>
      <sz val="10"/>
      <color indexed="5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45"/>
      <name val="Times New Roman"/>
      <family val="1"/>
    </font>
    <font>
      <b/>
      <sz val="10"/>
      <color indexed="54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8"/>
      <color indexed="45"/>
      <name val="Calibri"/>
      <family val="2"/>
    </font>
    <font>
      <b/>
      <sz val="10"/>
      <color indexed="55"/>
      <name val="Times New Roman"/>
      <family val="1"/>
    </font>
    <font>
      <i/>
      <sz val="10"/>
      <name val="Times New Roman"/>
      <family val="1"/>
    </font>
    <font>
      <sz val="12"/>
      <color indexed="55"/>
      <name val="Calibri"/>
      <family val="2"/>
    </font>
    <font>
      <sz val="18"/>
      <color indexed="36"/>
      <name val="Calibri"/>
      <family val="2"/>
    </font>
    <font>
      <b/>
      <sz val="12"/>
      <name val="Times New Roman"/>
      <family val="1"/>
    </font>
    <font>
      <sz val="8"/>
      <color indexed="55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i/>
      <sz val="9"/>
      <name val="Times New Roman"/>
      <family val="1"/>
    </font>
    <font>
      <i/>
      <sz val="9"/>
      <color indexed="55"/>
      <name val="Times New Roman"/>
      <family val="1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8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333399"/>
      <name val="Times New Roman"/>
      <family val="1"/>
    </font>
    <font>
      <sz val="18"/>
      <color rgb="FFFF0000"/>
      <name val="Calibri"/>
      <family val="2"/>
    </font>
    <font>
      <b/>
      <sz val="10"/>
      <color rgb="FF008000"/>
      <name val="Times New Roman"/>
      <family val="1"/>
    </font>
    <font>
      <sz val="10"/>
      <color rgb="FF008000"/>
      <name val="Times New Roman"/>
      <family val="1"/>
    </font>
    <font>
      <sz val="12"/>
      <color rgb="FF000000"/>
      <name val="Calibri"/>
      <family val="2"/>
    </font>
    <font>
      <sz val="18"/>
      <color rgb="FF99CCFF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u val="single"/>
      <sz val="14"/>
      <color rgb="FF000000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left"/>
    </xf>
    <xf numFmtId="0" fontId="65" fillId="0" borderId="10" xfId="0" applyFont="1" applyBorder="1" applyAlignment="1">
      <alignment/>
    </xf>
    <xf numFmtId="0" fontId="68" fillId="33" borderId="10" xfId="0" applyFont="1" applyFill="1" applyBorder="1" applyAlignment="1">
      <alignment horizontal="center" vertical="top" wrapText="1"/>
    </xf>
    <xf numFmtId="0" fontId="68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67" fillId="34" borderId="10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71" fillId="0" borderId="0" xfId="0" applyFont="1" applyAlignment="1">
      <alignment/>
    </xf>
    <xf numFmtId="0" fontId="69" fillId="35" borderId="0" xfId="0" applyFont="1" applyFill="1" applyAlignment="1">
      <alignment/>
    </xf>
    <xf numFmtId="1" fontId="14" fillId="0" borderId="10" xfId="0" applyNumberFormat="1" applyFont="1" applyBorder="1" applyAlignment="1">
      <alignment horizontal="center" vertical="center" wrapText="1"/>
    </xf>
    <xf numFmtId="1" fontId="71" fillId="0" borderId="0" xfId="0" applyNumberFormat="1" applyFont="1" applyAlignment="1">
      <alignment/>
    </xf>
    <xf numFmtId="1" fontId="72" fillId="0" borderId="0" xfId="0" applyNumberFormat="1" applyFont="1" applyAlignment="1">
      <alignment horizontal="center" vertical="center"/>
    </xf>
    <xf numFmtId="0" fontId="73" fillId="0" borderId="0" xfId="0" applyFont="1" applyAlignment="1">
      <alignment/>
    </xf>
    <xf numFmtId="0" fontId="74" fillId="33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horizontal="right" vertical="center"/>
    </xf>
    <xf numFmtId="0" fontId="75" fillId="0" borderId="0" xfId="0" applyFont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1" fontId="70" fillId="0" borderId="0" xfId="0" applyNumberFormat="1" applyFont="1" applyAlignment="1">
      <alignment/>
    </xf>
    <xf numFmtId="0" fontId="70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 wrapText="1"/>
    </xf>
    <xf numFmtId="0" fontId="76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7" fillId="0" borderId="0" xfId="0" applyFont="1" applyAlignment="1">
      <alignment/>
    </xf>
    <xf numFmtId="0" fontId="11" fillId="0" borderId="10" xfId="56" applyFont="1" applyBorder="1" applyAlignment="1">
      <alignment horizontal="center" vertical="center" wrapText="1"/>
      <protection/>
    </xf>
    <xf numFmtId="0" fontId="68" fillId="0" borderId="10" xfId="56" applyFont="1" applyBorder="1" applyAlignment="1">
      <alignment horizontal="left" vertical="center" wrapText="1"/>
      <protection/>
    </xf>
    <xf numFmtId="0" fontId="68" fillId="0" borderId="10" xfId="56" applyFont="1" applyBorder="1" applyAlignment="1">
      <alignment vertical="center" wrapText="1"/>
      <protection/>
    </xf>
    <xf numFmtId="0" fontId="3" fillId="0" borderId="0" xfId="0" applyFont="1" applyBorder="1" applyAlignment="1">
      <alignment horizontal="left"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/>
    </xf>
    <xf numFmtId="0" fontId="68" fillId="0" borderId="10" xfId="56" applyFont="1" applyBorder="1" applyAlignment="1">
      <alignment horizontal="left" vertical="center" wrapText="1"/>
      <protection/>
    </xf>
    <xf numFmtId="0" fontId="70" fillId="0" borderId="0" xfId="58" applyFont="1">
      <alignment/>
      <protection/>
    </xf>
    <xf numFmtId="0" fontId="70" fillId="0" borderId="0" xfId="58" applyFont="1" applyAlignment="1">
      <alignment horizontal="center"/>
      <protection/>
    </xf>
    <xf numFmtId="0" fontId="78" fillId="0" borderId="10" xfId="58" applyFont="1" applyBorder="1" applyAlignment="1">
      <alignment horizontal="center"/>
      <protection/>
    </xf>
    <xf numFmtId="0" fontId="14" fillId="0" borderId="11" xfId="58" applyFont="1" applyBorder="1" applyAlignment="1">
      <alignment horizontal="center" vertical="center"/>
      <protection/>
    </xf>
    <xf numFmtId="0" fontId="78" fillId="0" borderId="12" xfId="58" applyFont="1" applyBorder="1" applyAlignment="1">
      <alignment horizontal="center"/>
      <protection/>
    </xf>
    <xf numFmtId="0" fontId="14" fillId="36" borderId="10" xfId="58" applyFont="1" applyFill="1" applyBorder="1" applyAlignment="1">
      <alignment horizontal="center" vertical="center"/>
      <protection/>
    </xf>
    <xf numFmtId="0" fontId="70" fillId="0" borderId="0" xfId="58" applyFont="1" applyBorder="1" applyAlignment="1">
      <alignment/>
      <protection/>
    </xf>
    <xf numFmtId="0" fontId="70" fillId="0" borderId="0" xfId="58" applyFont="1" applyBorder="1" applyAlignment="1">
      <alignment horizontal="center"/>
      <protection/>
    </xf>
    <xf numFmtId="0" fontId="14" fillId="0" borderId="0" xfId="52" applyFont="1" applyBorder="1">
      <alignment/>
      <protection/>
    </xf>
    <xf numFmtId="0" fontId="15" fillId="0" borderId="0" xfId="58" applyFont="1" applyBorder="1" applyAlignment="1">
      <alignment horizontal="center" vertical="center"/>
      <protection/>
    </xf>
    <xf numFmtId="0" fontId="14" fillId="0" borderId="0" xfId="52" applyFont="1">
      <alignment/>
      <protection/>
    </xf>
    <xf numFmtId="0" fontId="79" fillId="0" borderId="0" xfId="58" applyFont="1" applyAlignment="1">
      <alignment vertical="center"/>
      <protection/>
    </xf>
    <xf numFmtId="0" fontId="27" fillId="0" borderId="0" xfId="52" applyFont="1">
      <alignment/>
      <protection/>
    </xf>
    <xf numFmtId="0" fontId="70" fillId="0" borderId="13" xfId="58" applyFont="1" applyBorder="1" applyAlignment="1">
      <alignment/>
      <protection/>
    </xf>
    <xf numFmtId="0" fontId="70" fillId="0" borderId="0" xfId="58" applyFont="1" applyAlignment="1">
      <alignment/>
      <protection/>
    </xf>
    <xf numFmtId="0" fontId="70" fillId="37" borderId="13" xfId="5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0" fillId="38" borderId="13" xfId="58" applyFont="1" applyFill="1" applyBorder="1" applyAlignment="1">
      <alignment horizontal="center" vertical="center"/>
      <protection/>
    </xf>
    <xf numFmtId="0" fontId="70" fillId="0" borderId="0" xfId="58" applyFont="1" applyBorder="1">
      <alignment/>
      <protection/>
    </xf>
    <xf numFmtId="0" fontId="14" fillId="39" borderId="13" xfId="58" applyFont="1" applyFill="1" applyBorder="1" applyAlignment="1">
      <alignment horizontal="center" vertical="center"/>
      <protection/>
    </xf>
    <xf numFmtId="0" fontId="15" fillId="36" borderId="13" xfId="58" applyFont="1" applyFill="1" applyBorder="1" applyAlignment="1">
      <alignment horizontal="center" vertical="center"/>
      <protection/>
    </xf>
    <xf numFmtId="0" fontId="70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14" fillId="40" borderId="10" xfId="0" applyFont="1" applyFill="1" applyBorder="1" applyAlignment="1">
      <alignment horizontal="center" vertical="center"/>
    </xf>
    <xf numFmtId="49" fontId="14" fillId="40" borderId="10" xfId="0" applyNumberFormat="1" applyFont="1" applyFill="1" applyBorder="1" applyAlignment="1">
      <alignment horizontal="center" vertical="center" wrapText="1"/>
    </xf>
    <xf numFmtId="1" fontId="14" fillId="40" borderId="10" xfId="0" applyNumberFormat="1" applyFont="1" applyFill="1" applyBorder="1" applyAlignment="1">
      <alignment horizontal="center" vertical="center" wrapText="1"/>
    </xf>
    <xf numFmtId="1" fontId="14" fillId="41" borderId="10" xfId="0" applyNumberFormat="1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vertical="center" wrapText="1"/>
    </xf>
    <xf numFmtId="0" fontId="78" fillId="0" borderId="11" xfId="58" applyFont="1" applyBorder="1" applyAlignment="1">
      <alignment horizontal="center"/>
      <protection/>
    </xf>
    <xf numFmtId="0" fontId="78" fillId="40" borderId="10" xfId="58" applyFont="1" applyFill="1" applyBorder="1" applyAlignment="1">
      <alignment horizontal="center"/>
      <protection/>
    </xf>
    <xf numFmtId="0" fontId="31" fillId="40" borderId="10" xfId="58" applyFont="1" applyFill="1" applyBorder="1" applyAlignment="1">
      <alignment horizontal="center" vertical="center"/>
      <protection/>
    </xf>
    <xf numFmtId="0" fontId="31" fillId="42" borderId="10" xfId="58" applyFont="1" applyFill="1" applyBorder="1" applyAlignment="1">
      <alignment horizontal="center" vertical="center"/>
      <protection/>
    </xf>
    <xf numFmtId="0" fontId="80" fillId="43" borderId="10" xfId="58" applyFont="1" applyFill="1" applyBorder="1" applyAlignment="1">
      <alignment horizontal="center"/>
      <protection/>
    </xf>
    <xf numFmtId="0" fontId="31" fillId="44" borderId="10" xfId="58" applyFont="1" applyFill="1" applyBorder="1" applyAlignment="1">
      <alignment horizontal="center" vertical="center"/>
      <protection/>
    </xf>
    <xf numFmtId="0" fontId="31" fillId="45" borderId="10" xfId="58" applyFont="1" applyFill="1" applyBorder="1" applyAlignment="1">
      <alignment horizontal="center" vertical="center"/>
      <protection/>
    </xf>
    <xf numFmtId="0" fontId="80" fillId="46" borderId="10" xfId="0" applyFont="1" applyFill="1" applyBorder="1" applyAlignment="1">
      <alignment/>
    </xf>
    <xf numFmtId="0" fontId="31" fillId="47" borderId="10" xfId="0" applyFont="1" applyFill="1" applyBorder="1" applyAlignment="1">
      <alignment/>
    </xf>
    <xf numFmtId="0" fontId="31" fillId="48" borderId="10" xfId="58" applyFont="1" applyFill="1" applyBorder="1" applyAlignment="1">
      <alignment horizontal="center" vertical="center"/>
      <protection/>
    </xf>
    <xf numFmtId="0" fontId="70" fillId="49" borderId="11" xfId="0" applyFont="1" applyFill="1" applyBorder="1" applyAlignment="1">
      <alignment horizontal="center" vertical="center"/>
    </xf>
    <xf numFmtId="0" fontId="70" fillId="49" borderId="14" xfId="0" applyFont="1" applyFill="1" applyBorder="1" applyAlignment="1">
      <alignment horizontal="center" vertical="center"/>
    </xf>
    <xf numFmtId="0" fontId="14" fillId="50" borderId="11" xfId="0" applyFont="1" applyFill="1" applyBorder="1" applyAlignment="1">
      <alignment horizontal="center" vertical="center"/>
    </xf>
    <xf numFmtId="0" fontId="14" fillId="51" borderId="11" xfId="58" applyFont="1" applyFill="1" applyBorder="1" applyAlignment="1">
      <alignment horizontal="center" vertical="center"/>
      <protection/>
    </xf>
    <xf numFmtId="0" fontId="70" fillId="52" borderId="0" xfId="0" applyFont="1" applyFill="1" applyBorder="1" applyAlignment="1">
      <alignment/>
    </xf>
    <xf numFmtId="0" fontId="70" fillId="49" borderId="13" xfId="0" applyFont="1" applyFill="1" applyBorder="1" applyAlignment="1">
      <alignment horizontal="center"/>
    </xf>
    <xf numFmtId="0" fontId="14" fillId="50" borderId="13" xfId="0" applyFont="1" applyFill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4" fillId="0" borderId="0" xfId="0" applyFont="1" applyBorder="1" applyAlignment="1">
      <alignment horizontal="center" vertical="center"/>
    </xf>
    <xf numFmtId="1" fontId="74" fillId="33" borderId="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top"/>
    </xf>
    <xf numFmtId="0" fontId="7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top"/>
    </xf>
    <xf numFmtId="0" fontId="14" fillId="41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wrapText="1"/>
    </xf>
    <xf numFmtId="0" fontId="14" fillId="40" borderId="10" xfId="0" applyFont="1" applyFill="1" applyBorder="1" applyAlignment="1">
      <alignment horizontal="center" wrapText="1"/>
    </xf>
    <xf numFmtId="0" fontId="14" fillId="41" borderId="10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/>
    </xf>
    <xf numFmtId="0" fontId="15" fillId="53" borderId="10" xfId="0" applyFont="1" applyFill="1" applyBorder="1" applyAlignment="1">
      <alignment horizontal="center" vertical="center"/>
    </xf>
    <xf numFmtId="0" fontId="15" fillId="53" borderId="10" xfId="0" applyFont="1" applyFill="1" applyBorder="1" applyAlignment="1">
      <alignment horizontal="left" vertical="center" wrapText="1"/>
    </xf>
    <xf numFmtId="0" fontId="14" fillId="54" borderId="10" xfId="0" applyFont="1" applyFill="1" applyBorder="1" applyAlignment="1">
      <alignment horizontal="center" vertical="center"/>
    </xf>
    <xf numFmtId="0" fontId="15" fillId="54" borderId="10" xfId="0" applyFont="1" applyFill="1" applyBorder="1" applyAlignment="1">
      <alignment horizontal="center" vertical="center" wrapText="1"/>
    </xf>
    <xf numFmtId="1" fontId="15" fillId="54" borderId="10" xfId="0" applyNumberFormat="1" applyFont="1" applyFill="1" applyBorder="1" applyAlignment="1">
      <alignment horizontal="center" vertical="center"/>
    </xf>
    <xf numFmtId="0" fontId="15" fillId="55" borderId="10" xfId="0" applyFont="1" applyFill="1" applyBorder="1" applyAlignment="1">
      <alignment horizontal="center" vertical="center"/>
    </xf>
    <xf numFmtId="0" fontId="15" fillId="55" borderId="10" xfId="0" applyFont="1" applyFill="1" applyBorder="1" applyAlignment="1">
      <alignment vertical="center" wrapText="1"/>
    </xf>
    <xf numFmtId="49" fontId="15" fillId="55" borderId="10" xfId="0" applyNumberFormat="1" applyFont="1" applyFill="1" applyBorder="1" applyAlignment="1">
      <alignment horizontal="center" vertical="center"/>
    </xf>
    <xf numFmtId="1" fontId="15" fillId="55" borderId="10" xfId="0" applyNumberFormat="1" applyFont="1" applyFill="1" applyBorder="1" applyAlignment="1">
      <alignment horizontal="center" vertical="center" wrapText="1"/>
    </xf>
    <xf numFmtId="0" fontId="15" fillId="56" borderId="10" xfId="0" applyFont="1" applyFill="1" applyBorder="1" applyAlignment="1">
      <alignment horizontal="center" vertical="center"/>
    </xf>
    <xf numFmtId="0" fontId="15" fillId="57" borderId="10" xfId="0" applyFont="1" applyFill="1" applyBorder="1" applyAlignment="1">
      <alignment horizontal="center" vertical="center"/>
    </xf>
    <xf numFmtId="0" fontId="15" fillId="57" borderId="10" xfId="0" applyFont="1" applyFill="1" applyBorder="1" applyAlignment="1">
      <alignment vertical="center" wrapText="1"/>
    </xf>
    <xf numFmtId="49" fontId="15" fillId="57" borderId="10" xfId="0" applyNumberFormat="1" applyFont="1" applyFill="1" applyBorder="1" applyAlignment="1">
      <alignment horizontal="center" vertical="center"/>
    </xf>
    <xf numFmtId="1" fontId="15" fillId="57" borderId="10" xfId="0" applyNumberFormat="1" applyFont="1" applyFill="1" applyBorder="1" applyAlignment="1">
      <alignment horizontal="center" vertical="center" wrapText="1"/>
    </xf>
    <xf numFmtId="0" fontId="15" fillId="57" borderId="10" xfId="0" applyFont="1" applyFill="1" applyBorder="1" applyAlignment="1">
      <alignment horizontal="center" vertical="center" wrapText="1"/>
    </xf>
    <xf numFmtId="0" fontId="15" fillId="56" borderId="10" xfId="0" applyFont="1" applyFill="1" applyBorder="1" applyAlignment="1">
      <alignment horizontal="left" vertical="center"/>
    </xf>
    <xf numFmtId="0" fontId="14" fillId="58" borderId="10" xfId="0" applyFont="1" applyFill="1" applyBorder="1" applyAlignment="1">
      <alignment horizontal="center" vertical="center"/>
    </xf>
    <xf numFmtId="0" fontId="14" fillId="58" borderId="10" xfId="0" applyFont="1" applyFill="1" applyBorder="1" applyAlignment="1">
      <alignment horizontal="left" vertical="top" wrapText="1"/>
    </xf>
    <xf numFmtId="0" fontId="14" fillId="58" borderId="10" xfId="0" applyFont="1" applyFill="1" applyBorder="1" applyAlignment="1">
      <alignment horizontal="center" vertical="center" wrapText="1"/>
    </xf>
    <xf numFmtId="0" fontId="14" fillId="58" borderId="10" xfId="0" applyFont="1" applyFill="1" applyBorder="1" applyAlignment="1">
      <alignment horizontal="center"/>
    </xf>
    <xf numFmtId="0" fontId="14" fillId="59" borderId="10" xfId="0" applyFont="1" applyFill="1" applyBorder="1" applyAlignment="1">
      <alignment horizontal="center" vertical="center"/>
    </xf>
    <xf numFmtId="0" fontId="14" fillId="59" borderId="10" xfId="0" applyFont="1" applyFill="1" applyBorder="1" applyAlignment="1">
      <alignment horizontal="left" vertical="top" wrapText="1"/>
    </xf>
    <xf numFmtId="0" fontId="14" fillId="59" borderId="10" xfId="0" applyFont="1" applyFill="1" applyBorder="1" applyAlignment="1">
      <alignment horizontal="center" vertical="center" wrapText="1"/>
    </xf>
    <xf numFmtId="0" fontId="14" fillId="59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15" fillId="11" borderId="10" xfId="0" applyNumberFormat="1" applyFont="1" applyFill="1" applyBorder="1" applyAlignment="1">
      <alignment horizontal="center" vertical="center"/>
    </xf>
    <xf numFmtId="0" fontId="70" fillId="42" borderId="0" xfId="0" applyFont="1" applyFill="1" applyAlignment="1">
      <alignment/>
    </xf>
    <xf numFmtId="0" fontId="70" fillId="40" borderId="0" xfId="0" applyFont="1" applyFill="1" applyAlignment="1">
      <alignment/>
    </xf>
    <xf numFmtId="0" fontId="14" fillId="40" borderId="10" xfId="0" applyFont="1" applyFill="1" applyBorder="1" applyAlignment="1">
      <alignment horizontal="left" vertical="center" wrapText="1"/>
    </xf>
    <xf numFmtId="0" fontId="14" fillId="58" borderId="10" xfId="0" applyFont="1" applyFill="1" applyBorder="1" applyAlignment="1">
      <alignment horizontal="left" vertical="center" wrapText="1"/>
    </xf>
    <xf numFmtId="0" fontId="75" fillId="40" borderId="0" xfId="0" applyFont="1" applyFill="1" applyAlignment="1">
      <alignment/>
    </xf>
    <xf numFmtId="0" fontId="74" fillId="41" borderId="0" xfId="0" applyFont="1" applyFill="1" applyBorder="1" applyAlignment="1">
      <alignment horizontal="right" vertical="center"/>
    </xf>
    <xf numFmtId="0" fontId="70" fillId="4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" fontId="14" fillId="60" borderId="10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59" borderId="10" xfId="0" applyFont="1" applyFill="1" applyBorder="1" applyAlignment="1">
      <alignment horizontal="center" vertical="top" wrapText="1"/>
    </xf>
    <xf numFmtId="0" fontId="15" fillId="5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4" fillId="40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wrapText="1"/>
    </xf>
    <xf numFmtId="0" fontId="14" fillId="61" borderId="10" xfId="0" applyFont="1" applyFill="1" applyBorder="1" applyAlignment="1">
      <alignment horizontal="center" vertical="center"/>
    </xf>
    <xf numFmtId="0" fontId="14" fillId="0" borderId="11" xfId="58" applyFont="1" applyFill="1" applyBorder="1" applyAlignment="1">
      <alignment horizontal="center" vertical="center"/>
      <protection/>
    </xf>
    <xf numFmtId="0" fontId="70" fillId="0" borderId="11" xfId="58" applyFont="1" applyFill="1" applyBorder="1" applyAlignment="1">
      <alignment horizontal="center"/>
      <protection/>
    </xf>
    <xf numFmtId="0" fontId="14" fillId="0" borderId="10" xfId="58" applyFont="1" applyFill="1" applyBorder="1" applyAlignment="1">
      <alignment horizontal="center" vertical="center"/>
      <protection/>
    </xf>
    <xf numFmtId="0" fontId="70" fillId="0" borderId="10" xfId="58" applyFont="1" applyFill="1" applyBorder="1" applyAlignment="1">
      <alignment horizontal="center"/>
      <protection/>
    </xf>
    <xf numFmtId="0" fontId="14" fillId="0" borderId="15" xfId="58" applyFont="1" applyFill="1" applyBorder="1" applyAlignment="1">
      <alignment horizontal="center" vertical="center"/>
      <protection/>
    </xf>
    <xf numFmtId="0" fontId="15" fillId="0" borderId="11" xfId="58" applyFont="1" applyFill="1" applyBorder="1" applyAlignment="1">
      <alignment horizontal="center" vertical="center"/>
      <protection/>
    </xf>
    <xf numFmtId="0" fontId="15" fillId="62" borderId="13" xfId="58" applyFont="1" applyFill="1" applyBorder="1" applyAlignment="1">
      <alignment horizontal="center" vertical="center"/>
      <protection/>
    </xf>
    <xf numFmtId="0" fontId="14" fillId="63" borderId="11" xfId="58" applyFont="1" applyFill="1" applyBorder="1" applyAlignment="1">
      <alignment horizontal="center" vertical="center"/>
      <protection/>
    </xf>
    <xf numFmtId="0" fontId="14" fillId="64" borderId="11" xfId="58" applyFont="1" applyFill="1" applyBorder="1" applyAlignment="1">
      <alignment horizontal="center" vertical="center"/>
      <protection/>
    </xf>
    <xf numFmtId="0" fontId="14" fillId="2" borderId="11" xfId="58" applyFont="1" applyFill="1" applyBorder="1" applyAlignment="1">
      <alignment horizontal="center" vertical="center"/>
      <protection/>
    </xf>
    <xf numFmtId="0" fontId="14" fillId="64" borderId="16" xfId="58" applyFont="1" applyFill="1" applyBorder="1" applyAlignment="1">
      <alignment horizontal="center" vertical="center"/>
      <protection/>
    </xf>
    <xf numFmtId="0" fontId="70" fillId="64" borderId="11" xfId="58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67" fillId="0" borderId="0" xfId="0" applyFont="1" applyBorder="1" applyAlignment="1">
      <alignment horizontal="center" vertical="center" wrapText="1"/>
    </xf>
    <xf numFmtId="0" fontId="68" fillId="0" borderId="0" xfId="53" applyFont="1" applyBorder="1" applyAlignment="1">
      <alignment horizontal="left" vertical="center" wrapText="1"/>
      <protection/>
    </xf>
    <xf numFmtId="0" fontId="11" fillId="0" borderId="17" xfId="52" applyFont="1" applyBorder="1" applyAlignment="1">
      <alignment horizontal="left" vertical="center" wrapText="1"/>
      <protection/>
    </xf>
    <xf numFmtId="0" fontId="70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textRotation="90" wrapText="1"/>
    </xf>
    <xf numFmtId="0" fontId="70" fillId="0" borderId="10" xfId="0" applyFont="1" applyBorder="1" applyAlignment="1">
      <alignment horizontal="center" vertical="top"/>
    </xf>
    <xf numFmtId="0" fontId="70" fillId="0" borderId="12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textRotation="90" wrapText="1"/>
    </xf>
    <xf numFmtId="0" fontId="70" fillId="0" borderId="16" xfId="0" applyFont="1" applyBorder="1" applyAlignment="1">
      <alignment horizontal="center" textRotation="90" wrapText="1"/>
    </xf>
    <xf numFmtId="0" fontId="70" fillId="0" borderId="20" xfId="0" applyFont="1" applyBorder="1" applyAlignment="1">
      <alignment horizontal="center" textRotation="90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textRotation="90" wrapText="1"/>
    </xf>
    <xf numFmtId="1" fontId="14" fillId="33" borderId="10" xfId="0" applyNumberFormat="1" applyFont="1" applyFill="1" applyBorder="1" applyAlignment="1">
      <alignment horizontal="center" wrapText="1"/>
    </xf>
    <xf numFmtId="0" fontId="14" fillId="59" borderId="10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10" xfId="56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7" fillId="0" borderId="0" xfId="58" applyFont="1" applyBorder="1" applyAlignment="1">
      <alignment horizontal="center" vertical="top" wrapText="1"/>
      <protection/>
    </xf>
    <xf numFmtId="0" fontId="78" fillId="0" borderId="10" xfId="58" applyFont="1" applyBorder="1" applyAlignment="1">
      <alignment horizontal="center" vertical="center" textRotation="90"/>
      <protection/>
    </xf>
    <xf numFmtId="49" fontId="70" fillId="0" borderId="10" xfId="58" applyNumberFormat="1" applyFont="1" applyBorder="1" applyAlignment="1">
      <alignment horizontal="center" vertical="center"/>
      <protection/>
    </xf>
    <xf numFmtId="49" fontId="70" fillId="0" borderId="12" xfId="58" applyNumberFormat="1" applyFont="1" applyBorder="1" applyAlignment="1">
      <alignment horizontal="center" vertical="center"/>
      <protection/>
    </xf>
    <xf numFmtId="49" fontId="70" fillId="0" borderId="19" xfId="58" applyNumberFormat="1" applyFont="1" applyBorder="1" applyAlignment="1">
      <alignment horizontal="center" vertical="center"/>
      <protection/>
    </xf>
    <xf numFmtId="49" fontId="14" fillId="3" borderId="11" xfId="59" applyNumberFormat="1" applyFont="1" applyFill="1" applyBorder="1" applyAlignment="1">
      <alignment horizontal="center" vertical="center" textRotation="90"/>
      <protection/>
    </xf>
    <xf numFmtId="49" fontId="14" fillId="3" borderId="16" xfId="59" applyNumberFormat="1" applyFont="1" applyFill="1" applyBorder="1" applyAlignment="1">
      <alignment horizontal="center" vertical="center" textRotation="90"/>
      <protection/>
    </xf>
    <xf numFmtId="49" fontId="14" fillId="3" borderId="20" xfId="59" applyNumberFormat="1" applyFont="1" applyFill="1" applyBorder="1" applyAlignment="1">
      <alignment horizontal="center" vertical="center" textRotation="90"/>
      <protection/>
    </xf>
    <xf numFmtId="0" fontId="70" fillId="0" borderId="0" xfId="58" applyFont="1" applyBorder="1" applyAlignment="1">
      <alignment horizontal="left" vertical="center"/>
      <protection/>
    </xf>
    <xf numFmtId="0" fontId="70" fillId="0" borderId="0" xfId="0" applyFont="1" applyBorder="1" applyAlignment="1">
      <alignment horizontal="left"/>
    </xf>
    <xf numFmtId="0" fontId="70" fillId="0" borderId="0" xfId="58" applyFont="1" applyBorder="1" applyAlignment="1">
      <alignment horizontal="left" vertical="top" wrapText="1"/>
      <protection/>
    </xf>
    <xf numFmtId="0" fontId="70" fillId="0" borderId="0" xfId="58" applyFont="1" applyBorder="1" applyAlignment="1">
      <alignment horizontal="left"/>
      <protection/>
    </xf>
    <xf numFmtId="0" fontId="14" fillId="0" borderId="0" xfId="52" applyFont="1" applyBorder="1" applyAlignment="1">
      <alignment horizontal="left"/>
      <protection/>
    </xf>
    <xf numFmtId="0" fontId="70" fillId="0" borderId="0" xfId="0" applyFont="1" applyBorder="1" applyAlignment="1">
      <alignment horizontal="left" vertical="top" wrapText="1"/>
    </xf>
    <xf numFmtId="49" fontId="14" fillId="0" borderId="16" xfId="59" applyNumberFormat="1" applyFont="1" applyBorder="1" applyAlignment="1">
      <alignment horizontal="center" vertical="center" textRotation="90"/>
      <protection/>
    </xf>
    <xf numFmtId="49" fontId="14" fillId="0" borderId="20" xfId="59" applyNumberFormat="1" applyFont="1" applyBorder="1" applyAlignment="1">
      <alignment horizontal="center" vertical="center" textRotation="90"/>
      <protection/>
    </xf>
    <xf numFmtId="49" fontId="14" fillId="40" borderId="11" xfId="59" applyNumberFormat="1" applyFont="1" applyFill="1" applyBorder="1" applyAlignment="1">
      <alignment horizontal="center" vertical="center" textRotation="90"/>
      <protection/>
    </xf>
    <xf numFmtId="49" fontId="14" fillId="40" borderId="16" xfId="59" applyNumberFormat="1" applyFont="1" applyFill="1" applyBorder="1" applyAlignment="1">
      <alignment horizontal="center" vertical="center" textRotation="90"/>
      <protection/>
    </xf>
    <xf numFmtId="49" fontId="14" fillId="40" borderId="20" xfId="59" applyNumberFormat="1" applyFont="1" applyFill="1" applyBorder="1" applyAlignment="1">
      <alignment horizontal="center" vertical="center" textRotation="90"/>
      <protection/>
    </xf>
    <xf numFmtId="49" fontId="14" fillId="0" borderId="11" xfId="59" applyNumberFormat="1" applyFont="1" applyBorder="1" applyAlignment="1">
      <alignment horizontal="center" vertical="center" textRotation="90"/>
      <protection/>
    </xf>
    <xf numFmtId="49" fontId="14" fillId="0" borderId="14" xfId="59" applyNumberFormat="1" applyFont="1" applyBorder="1" applyAlignment="1">
      <alignment horizontal="center" vertical="center" textRotation="90"/>
      <protection/>
    </xf>
    <xf numFmtId="49" fontId="14" fillId="0" borderId="21" xfId="59" applyNumberFormat="1" applyFont="1" applyBorder="1" applyAlignment="1">
      <alignment horizontal="center" vertical="center" textRotation="90"/>
      <protection/>
    </xf>
    <xf numFmtId="49" fontId="14" fillId="0" borderId="22" xfId="59" applyNumberFormat="1" applyFont="1" applyBorder="1" applyAlignment="1">
      <alignment horizontal="center" vertical="center" textRotation="90"/>
      <protection/>
    </xf>
    <xf numFmtId="49" fontId="14" fillId="0" borderId="10" xfId="59" applyNumberFormat="1" applyFont="1" applyBorder="1" applyAlignment="1">
      <alignment horizontal="center" vertical="center" textRotation="90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_Календарный" xfId="58"/>
    <cellStyle name="Обычный_Календарный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C3D69B"/>
      <rgbColor rgb="00993366"/>
      <rgbColor rgb="00FDEADA"/>
      <rgbColor rgb="00CCFFFF"/>
      <rgbColor rgb="00660066"/>
      <rgbColor rgb="00D99694"/>
      <rgbColor rgb="000066CC"/>
      <rgbColor rgb="00C6D9F1"/>
      <rgbColor rgb="00000080"/>
      <rgbColor rgb="00FF00FF"/>
      <rgbColor rgb="00DDD9C3"/>
      <rgbColor rgb="0000FFFF"/>
      <rgbColor rgb="00800080"/>
      <rgbColor rgb="00800000"/>
      <rgbColor rgb="00008080"/>
      <rgbColor rgb="000000FF"/>
      <rgbColor rgb="0000B0F0"/>
      <rgbColor rgb="00DCE6F2"/>
      <rgbColor rgb="00D7E4BD"/>
      <rgbColor rgb="00FCD5B5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666699"/>
      <rgbColor rgb="00E6B9B8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7:I13" comment="" totalsRowShown="0">
  <autoFilter ref="A7:I13"/>
  <tableColumns count="9">
    <tableColumn id="1" name="курсы"/>
    <tableColumn id="10" name="СРС"/>
    <tableColumn id="2" name="ЛЭС"/>
    <tableColumn id="3" name="учебная              практика"/>
    <tableColumn id="4" name="по профилю специальности"/>
    <tableColumn id="5" name="преддипломная"/>
    <tableColumn id="7" name="госудрственная (итоговая) аттестация"/>
    <tableColumn id="8" name="каникулы"/>
    <tableColumn id="9" name="всего (по курсам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7">
      <selection activeCell="K18" sqref="K18"/>
    </sheetView>
  </sheetViews>
  <sheetFormatPr defaultColWidth="9.140625" defaultRowHeight="15"/>
  <cols>
    <col min="1" max="1" width="8.7109375" style="0" customWidth="1"/>
    <col min="2" max="2" width="12.28125" style="0" customWidth="1"/>
    <col min="3" max="3" width="11.421875" style="0" customWidth="1"/>
    <col min="4" max="4" width="13.140625" style="0" customWidth="1"/>
    <col min="5" max="16384" width="8.7109375" style="0" customWidth="1"/>
  </cols>
  <sheetData>
    <row r="1" spans="1:14" ht="46.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8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8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8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4" ht="18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7.25">
      <c r="A7" s="178" t="s">
        <v>0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</row>
    <row r="8" spans="1:14" ht="18">
      <c r="A8" s="179" t="s">
        <v>257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</row>
    <row r="9" spans="1:14" ht="22.5" customHeight="1">
      <c r="A9" s="180" t="s">
        <v>258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</row>
    <row r="10" spans="1:14" ht="1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8">
      <c r="A11" s="179" t="s">
        <v>259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</row>
    <row r="12" spans="1:14" ht="17.25">
      <c r="A12" s="178" t="s">
        <v>1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</row>
    <row r="13" spans="1:14" ht="18">
      <c r="A13" s="179" t="s">
        <v>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</row>
    <row r="14" spans="1:14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>
      <c r="A19" s="183" t="s">
        <v>3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3"/>
    </row>
    <row r="20" spans="1:14" ht="18">
      <c r="A20" s="4" t="s">
        <v>4</v>
      </c>
      <c r="B20" s="3"/>
      <c r="C20" s="3" t="s">
        <v>286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8">
      <c r="A21" s="183" t="s">
        <v>269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3"/>
    </row>
    <row r="22" spans="1:14" ht="18">
      <c r="A22" s="184" t="s">
        <v>287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</row>
    <row r="23" spans="1:14" ht="18">
      <c r="A23" s="184" t="s">
        <v>268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</row>
    <row r="24" spans="1:14" ht="1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8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</row>
    <row r="26" spans="1:14" ht="18">
      <c r="A26" s="5"/>
      <c r="B26" s="5"/>
      <c r="C26" s="5"/>
      <c r="D26" s="5"/>
      <c r="E26" s="5"/>
      <c r="F26" s="5"/>
      <c r="G26" s="5"/>
      <c r="H26" s="181">
        <v>2021</v>
      </c>
      <c r="I26" s="181"/>
      <c r="J26" s="5"/>
      <c r="K26" s="5"/>
      <c r="L26" s="5"/>
      <c r="M26" s="5"/>
      <c r="N26" s="5"/>
    </row>
  </sheetData>
  <sheetProtection/>
  <mergeCells count="17">
    <mergeCell ref="H26:I26"/>
    <mergeCell ref="A25:N25"/>
    <mergeCell ref="A13:N13"/>
    <mergeCell ref="A19:M19"/>
    <mergeCell ref="A21:M21"/>
    <mergeCell ref="A22:N22"/>
    <mergeCell ref="A23:N23"/>
    <mergeCell ref="A7:N7"/>
    <mergeCell ref="A8:N8"/>
    <mergeCell ref="A9:N9"/>
    <mergeCell ref="A11:N11"/>
    <mergeCell ref="A12:N12"/>
    <mergeCell ref="A1:N1"/>
    <mergeCell ref="A2:N2"/>
    <mergeCell ref="A3:N3"/>
    <mergeCell ref="A4:N4"/>
    <mergeCell ref="A5:N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selection activeCell="L4" sqref="L4"/>
    </sheetView>
  </sheetViews>
  <sheetFormatPr defaultColWidth="9.140625" defaultRowHeight="15"/>
  <cols>
    <col min="1" max="1" width="9.140625" style="0" customWidth="1"/>
    <col min="2" max="2" width="10.421875" style="0" customWidth="1"/>
    <col min="3" max="3" width="12.7109375" style="0" customWidth="1"/>
    <col min="4" max="4" width="15.8515625" style="0" customWidth="1"/>
    <col min="5" max="5" width="17.28125" style="0" customWidth="1"/>
    <col min="6" max="6" width="10.28125" style="0" customWidth="1"/>
    <col min="7" max="7" width="10.421875" style="0" customWidth="1"/>
    <col min="8" max="8" width="10.28125" style="0" customWidth="1"/>
    <col min="9" max="9" width="12.00390625" style="0" customWidth="1"/>
    <col min="10" max="16384" width="8.7109375" style="0" customWidth="1"/>
  </cols>
  <sheetData>
    <row r="1" spans="1:10" ht="45" customHeight="1">
      <c r="A1" s="185" t="s">
        <v>265</v>
      </c>
      <c r="B1" s="185"/>
      <c r="C1" s="185"/>
      <c r="D1" s="185"/>
      <c r="E1" s="185"/>
      <c r="F1" s="185"/>
      <c r="G1" s="185"/>
      <c r="H1" s="6"/>
      <c r="I1" s="6"/>
      <c r="J1" s="6"/>
    </row>
    <row r="2" spans="1:10" ht="17.25">
      <c r="A2" s="7"/>
      <c r="B2" s="7"/>
      <c r="C2" s="7"/>
      <c r="D2" s="7"/>
      <c r="E2" s="7"/>
      <c r="F2" s="7"/>
      <c r="G2" s="7"/>
      <c r="H2" s="6"/>
      <c r="I2" s="6"/>
      <c r="J2" s="6"/>
    </row>
    <row r="3" spans="1:10" ht="68.25" customHeight="1">
      <c r="A3" s="7"/>
      <c r="B3" s="7"/>
      <c r="C3" s="7"/>
      <c r="D3" s="186" t="s">
        <v>5</v>
      </c>
      <c r="E3" s="186"/>
      <c r="F3" s="186"/>
      <c r="G3" s="186"/>
      <c r="H3" s="6"/>
      <c r="I3" s="6"/>
      <c r="J3" s="6"/>
    </row>
    <row r="4" spans="4:10" ht="41.25" customHeight="1">
      <c r="D4" s="187" t="s">
        <v>283</v>
      </c>
      <c r="E4" s="187"/>
      <c r="F4" s="187"/>
      <c r="G4" s="187"/>
      <c r="H4" s="6"/>
      <c r="I4" s="6"/>
      <c r="J4" s="6"/>
    </row>
    <row r="6" spans="1:9" ht="18">
      <c r="A6" s="8"/>
      <c r="B6" s="8"/>
      <c r="C6" s="8"/>
      <c r="D6" s="188" t="s">
        <v>215</v>
      </c>
      <c r="E6" s="188"/>
      <c r="F6" s="8"/>
      <c r="G6" s="8"/>
      <c r="H6" s="8"/>
      <c r="I6" s="175"/>
    </row>
    <row r="7" spans="1:9" ht="91.5" customHeight="1">
      <c r="A7" s="9" t="s">
        <v>6</v>
      </c>
      <c r="B7" s="9" t="s">
        <v>285</v>
      </c>
      <c r="C7" s="9" t="s">
        <v>284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</row>
    <row r="8" spans="1:9" ht="15">
      <c r="A8" s="10" t="s">
        <v>13</v>
      </c>
      <c r="B8" s="10">
        <v>36</v>
      </c>
      <c r="C8" s="10">
        <v>5</v>
      </c>
      <c r="D8" s="10">
        <v>0</v>
      </c>
      <c r="E8" s="10">
        <v>0</v>
      </c>
      <c r="F8" s="10">
        <v>0</v>
      </c>
      <c r="G8" s="10">
        <v>0</v>
      </c>
      <c r="H8" s="10">
        <v>11</v>
      </c>
      <c r="I8" s="10">
        <v>52</v>
      </c>
    </row>
    <row r="9" spans="1:9" ht="15">
      <c r="A9" s="10" t="s">
        <v>14</v>
      </c>
      <c r="B9" s="10">
        <v>30</v>
      </c>
      <c r="C9" s="11">
        <v>5</v>
      </c>
      <c r="D9" s="11">
        <v>3</v>
      </c>
      <c r="E9" s="11">
        <v>3</v>
      </c>
      <c r="F9" s="11">
        <v>0</v>
      </c>
      <c r="G9" s="10">
        <v>0</v>
      </c>
      <c r="H9" s="10">
        <v>11</v>
      </c>
      <c r="I9" s="10">
        <v>52</v>
      </c>
    </row>
    <row r="10" spans="1:9" ht="15">
      <c r="A10" s="10" t="s">
        <v>15</v>
      </c>
      <c r="B10" s="10">
        <v>26</v>
      </c>
      <c r="C10" s="11">
        <v>5</v>
      </c>
      <c r="D10" s="11">
        <v>2</v>
      </c>
      <c r="E10" s="11">
        <v>9</v>
      </c>
      <c r="F10" s="11">
        <v>0</v>
      </c>
      <c r="G10" s="10">
        <v>0</v>
      </c>
      <c r="H10" s="10">
        <v>10</v>
      </c>
      <c r="I10" s="10">
        <v>52</v>
      </c>
    </row>
    <row r="11" spans="1:9" ht="15">
      <c r="A11" s="10" t="s">
        <v>16</v>
      </c>
      <c r="B11" s="10">
        <v>18</v>
      </c>
      <c r="C11" s="147">
        <v>5</v>
      </c>
      <c r="D11" s="147">
        <v>0</v>
      </c>
      <c r="E11" s="147">
        <v>8</v>
      </c>
      <c r="F11" s="147">
        <v>4</v>
      </c>
      <c r="G11" s="148">
        <v>6</v>
      </c>
      <c r="H11" s="148">
        <v>2</v>
      </c>
      <c r="I11" s="148">
        <v>43</v>
      </c>
    </row>
    <row r="12" spans="1:9" ht="15">
      <c r="A12" s="12" t="s">
        <v>17</v>
      </c>
      <c r="B12" s="12">
        <v>110</v>
      </c>
      <c r="C12" s="149">
        <f>SUM(C8:C11)</f>
        <v>20</v>
      </c>
      <c r="D12" s="149">
        <f aca="true" t="shared" si="0" ref="D12:I12">SUM(D8:D11)</f>
        <v>5</v>
      </c>
      <c r="E12" s="149">
        <f t="shared" si="0"/>
        <v>20</v>
      </c>
      <c r="F12" s="149">
        <f t="shared" si="0"/>
        <v>4</v>
      </c>
      <c r="G12" s="149">
        <f t="shared" si="0"/>
        <v>6</v>
      </c>
      <c r="H12" s="149">
        <f t="shared" si="0"/>
        <v>34</v>
      </c>
      <c r="I12" s="149">
        <f t="shared" si="0"/>
        <v>199</v>
      </c>
    </row>
    <row r="13" spans="3:9" ht="14.25">
      <c r="C13" s="150"/>
      <c r="D13" s="150"/>
      <c r="E13" s="150"/>
      <c r="F13" s="150"/>
      <c r="G13" s="150"/>
      <c r="H13" s="150"/>
      <c r="I13" s="150">
        <f>SUM(сводная!$C13:$G13)</f>
        <v>0</v>
      </c>
    </row>
  </sheetData>
  <sheetProtection/>
  <mergeCells count="4">
    <mergeCell ref="A1:G1"/>
    <mergeCell ref="D3:G3"/>
    <mergeCell ref="D4:G4"/>
    <mergeCell ref="D6:E6"/>
  </mergeCells>
  <printOptions/>
  <pageMargins left="0.25" right="0.25" top="0.75" bottom="0.75" header="0.511805555555555" footer="0.511805555555555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8"/>
  <sheetViews>
    <sheetView tabSelected="1" zoomScale="80" zoomScaleNormal="80" zoomScalePageLayoutView="0" workbookViewId="0" topLeftCell="A7">
      <selection activeCell="J21" sqref="J21"/>
    </sheetView>
  </sheetViews>
  <sheetFormatPr defaultColWidth="9.140625" defaultRowHeight="15"/>
  <cols>
    <col min="1" max="1" width="13.28125" style="13" customWidth="1"/>
    <col min="2" max="2" width="42.140625" style="13" customWidth="1"/>
    <col min="3" max="3" width="7.57421875" style="17" customWidth="1"/>
    <col min="4" max="4" width="14.140625" style="13" customWidth="1"/>
    <col min="5" max="5" width="8.421875" style="13" customWidth="1"/>
    <col min="6" max="6" width="7.421875" style="13" customWidth="1"/>
    <col min="7" max="7" width="8.140625" style="13" customWidth="1"/>
    <col min="8" max="8" width="8.140625" style="17" customWidth="1"/>
    <col min="9" max="9" width="7.7109375" style="13" customWidth="1"/>
    <col min="10" max="10" width="8.00390625" style="17" customWidth="1"/>
    <col min="11" max="11" width="6.57421875" style="17" customWidth="1"/>
    <col min="12" max="12" width="6.00390625" style="13" customWidth="1"/>
    <col min="13" max="13" width="8.7109375" style="13" customWidth="1"/>
    <col min="14" max="14" width="8.8515625" style="13" customWidth="1"/>
    <col min="15" max="15" width="9.140625" style="13" customWidth="1"/>
    <col min="16" max="16" width="9.00390625" style="13" customWidth="1"/>
    <col min="17" max="18" width="9.421875" style="13" customWidth="1"/>
    <col min="19" max="19" width="8.140625" style="13" customWidth="1"/>
    <col min="20" max="20" width="8.28125" style="13" customWidth="1"/>
    <col min="21" max="21" width="9.00390625" style="13" customWidth="1"/>
    <col min="22" max="22" width="7.8515625" style="13" customWidth="1"/>
    <col min="23" max="24" width="9.140625" style="13" customWidth="1"/>
    <col min="25" max="25" width="9.28125" style="13" customWidth="1"/>
    <col min="26" max="16384" width="9.140625" style="13" customWidth="1"/>
  </cols>
  <sheetData>
    <row r="1" ht="5.25" customHeight="1"/>
    <row r="2" spans="1:20" ht="23.25">
      <c r="A2" s="189" t="s">
        <v>261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ht="9" customHeight="1"/>
    <row r="4" spans="1:23" ht="23.25" customHeight="1">
      <c r="A4" s="190" t="s">
        <v>256</v>
      </c>
      <c r="B4" s="191" t="s">
        <v>18</v>
      </c>
      <c r="C4" s="209" t="s">
        <v>270</v>
      </c>
      <c r="D4" s="192" t="s">
        <v>19</v>
      </c>
      <c r="E4" s="194" t="s">
        <v>20</v>
      </c>
      <c r="F4" s="195"/>
      <c r="G4" s="195"/>
      <c r="H4" s="195"/>
      <c r="I4" s="195"/>
      <c r="J4" s="195"/>
      <c r="K4" s="196"/>
      <c r="L4" s="200" t="s">
        <v>260</v>
      </c>
      <c r="M4" s="193" t="s">
        <v>21</v>
      </c>
      <c r="N4" s="193"/>
      <c r="O4" s="193"/>
      <c r="P4" s="193"/>
      <c r="Q4" s="193"/>
      <c r="R4" s="193"/>
      <c r="S4" s="193"/>
      <c r="T4" s="193"/>
      <c r="U4" s="16"/>
      <c r="V4" s="16"/>
      <c r="W4" s="14"/>
    </row>
    <row r="5" spans="1:23" ht="32.25" customHeight="1">
      <c r="A5" s="190"/>
      <c r="B5" s="191"/>
      <c r="C5" s="210"/>
      <c r="D5" s="192"/>
      <c r="E5" s="192" t="s">
        <v>22</v>
      </c>
      <c r="F5" s="192" t="s">
        <v>23</v>
      </c>
      <c r="G5" s="197" t="s">
        <v>24</v>
      </c>
      <c r="H5" s="198"/>
      <c r="I5" s="198"/>
      <c r="J5" s="198"/>
      <c r="K5" s="199"/>
      <c r="L5" s="201"/>
      <c r="M5" s="193" t="s">
        <v>13</v>
      </c>
      <c r="N5" s="193"/>
      <c r="O5" s="193" t="s">
        <v>14</v>
      </c>
      <c r="P5" s="193"/>
      <c r="Q5" s="193" t="s">
        <v>15</v>
      </c>
      <c r="R5" s="193"/>
      <c r="S5" s="193" t="s">
        <v>16</v>
      </c>
      <c r="T5" s="193"/>
      <c r="U5" s="16"/>
      <c r="V5" s="16"/>
      <c r="W5" s="14"/>
    </row>
    <row r="6" spans="1:23" ht="17.25" customHeight="1">
      <c r="A6" s="190"/>
      <c r="B6" s="191"/>
      <c r="C6" s="210"/>
      <c r="D6" s="192"/>
      <c r="E6" s="192"/>
      <c r="F6" s="192"/>
      <c r="G6" s="192" t="s">
        <v>25</v>
      </c>
      <c r="H6" s="204" t="s">
        <v>190</v>
      </c>
      <c r="I6" s="200" t="s">
        <v>34</v>
      </c>
      <c r="J6" s="200" t="s">
        <v>263</v>
      </c>
      <c r="K6" s="200" t="s">
        <v>35</v>
      </c>
      <c r="L6" s="201"/>
      <c r="M6" s="93" t="s">
        <v>26</v>
      </c>
      <c r="N6" s="93" t="s">
        <v>27</v>
      </c>
      <c r="O6" s="93" t="s">
        <v>28</v>
      </c>
      <c r="P6" s="93" t="s">
        <v>29</v>
      </c>
      <c r="Q6" s="93" t="s">
        <v>30</v>
      </c>
      <c r="R6" s="93" t="s">
        <v>31</v>
      </c>
      <c r="S6" s="93" t="s">
        <v>32</v>
      </c>
      <c r="T6" s="93" t="s">
        <v>33</v>
      </c>
      <c r="U6" s="16"/>
      <c r="V6" s="16"/>
      <c r="W6" s="14"/>
    </row>
    <row r="7" spans="1:23" ht="76.5" customHeight="1">
      <c r="A7" s="190"/>
      <c r="B7" s="191"/>
      <c r="C7" s="211"/>
      <c r="D7" s="192"/>
      <c r="E7" s="192"/>
      <c r="F7" s="192"/>
      <c r="G7" s="192"/>
      <c r="H7" s="204"/>
      <c r="I7" s="202"/>
      <c r="J7" s="202"/>
      <c r="K7" s="202"/>
      <c r="L7" s="202"/>
      <c r="M7" s="94"/>
      <c r="N7" s="94"/>
      <c r="O7" s="94"/>
      <c r="P7" s="94"/>
      <c r="Q7" s="94"/>
      <c r="R7" s="95"/>
      <c r="S7" s="94"/>
      <c r="T7" s="95"/>
      <c r="U7" s="16">
        <f>SUM(M7:T7)</f>
        <v>0</v>
      </c>
      <c r="V7" s="16"/>
      <c r="W7" s="14"/>
    </row>
    <row r="8" spans="1:256" ht="31.5" customHeight="1">
      <c r="A8" s="115" t="s">
        <v>41</v>
      </c>
      <c r="B8" s="116" t="s">
        <v>42</v>
      </c>
      <c r="C8" s="116"/>
      <c r="D8" s="117" t="s">
        <v>280</v>
      </c>
      <c r="E8" s="118">
        <f>E9+E10+E11+E12+E13</f>
        <v>714</v>
      </c>
      <c r="F8" s="118">
        <f aca="true" t="shared" si="0" ref="F8:T8">F9+F10+F11+F12+F13</f>
        <v>640</v>
      </c>
      <c r="G8" s="118">
        <f t="shared" si="0"/>
        <v>74</v>
      </c>
      <c r="H8" s="118">
        <f t="shared" si="0"/>
        <v>26</v>
      </c>
      <c r="I8" s="118">
        <f t="shared" si="0"/>
        <v>48</v>
      </c>
      <c r="J8" s="118">
        <f t="shared" si="0"/>
        <v>0</v>
      </c>
      <c r="K8" s="118">
        <f t="shared" si="0"/>
        <v>0</v>
      </c>
      <c r="L8" s="118">
        <f t="shared" si="0"/>
        <v>0</v>
      </c>
      <c r="M8" s="118">
        <f t="shared" si="0"/>
        <v>24</v>
      </c>
      <c r="N8" s="118">
        <f t="shared" si="0"/>
        <v>14</v>
      </c>
      <c r="O8" s="118">
        <f t="shared" si="0"/>
        <v>4</v>
      </c>
      <c r="P8" s="118">
        <f t="shared" si="0"/>
        <v>4</v>
      </c>
      <c r="Q8" s="118">
        <f t="shared" si="0"/>
        <v>4</v>
      </c>
      <c r="R8" s="118">
        <f t="shared" si="0"/>
        <v>4</v>
      </c>
      <c r="S8" s="118">
        <f t="shared" si="0"/>
        <v>4</v>
      </c>
      <c r="T8" s="118">
        <f t="shared" si="0"/>
        <v>16</v>
      </c>
      <c r="U8" s="90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9" customFormat="1" ht="18.75" customHeight="1">
      <c r="A9" s="65" t="s">
        <v>43</v>
      </c>
      <c r="B9" s="98" t="s">
        <v>44</v>
      </c>
      <c r="C9" s="95">
        <v>8</v>
      </c>
      <c r="D9" s="100" t="s">
        <v>201</v>
      </c>
      <c r="E9" s="20">
        <f>SUM(F9:G9)</f>
        <v>58</v>
      </c>
      <c r="F9" s="20">
        <v>48</v>
      </c>
      <c r="G9" s="153">
        <v>10</v>
      </c>
      <c r="H9" s="101">
        <v>8</v>
      </c>
      <c r="I9" s="101">
        <v>2</v>
      </c>
      <c r="J9" s="101"/>
      <c r="K9" s="101"/>
      <c r="L9" s="101">
        <v>0</v>
      </c>
      <c r="M9" s="101">
        <v>0</v>
      </c>
      <c r="N9" s="101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10</v>
      </c>
      <c r="U9" s="18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8.75" customHeight="1">
      <c r="A10" s="65" t="s">
        <v>45</v>
      </c>
      <c r="B10" s="98" t="s">
        <v>37</v>
      </c>
      <c r="C10" s="95">
        <v>2</v>
      </c>
      <c r="D10" s="100" t="s">
        <v>271</v>
      </c>
      <c r="E10" s="20">
        <f>SUM(F10:G10)</f>
        <v>58</v>
      </c>
      <c r="F10" s="20">
        <v>50</v>
      </c>
      <c r="G10" s="153">
        <v>8</v>
      </c>
      <c r="H10" s="101">
        <v>6</v>
      </c>
      <c r="I10" s="101">
        <v>2</v>
      </c>
      <c r="J10" s="101"/>
      <c r="K10" s="101"/>
      <c r="L10" s="101">
        <v>0</v>
      </c>
      <c r="M10" s="101">
        <v>4</v>
      </c>
      <c r="N10" s="101">
        <v>4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1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8.75" customHeight="1">
      <c r="A11" s="65" t="s">
        <v>46</v>
      </c>
      <c r="B11" s="98" t="s">
        <v>36</v>
      </c>
      <c r="C11" s="95" t="s">
        <v>279</v>
      </c>
      <c r="D11" s="100" t="s">
        <v>201</v>
      </c>
      <c r="E11" s="20">
        <f>SUM(F11:G11)</f>
        <v>196</v>
      </c>
      <c r="F11" s="20">
        <v>162</v>
      </c>
      <c r="G11" s="153">
        <v>34</v>
      </c>
      <c r="H11" s="101">
        <v>2</v>
      </c>
      <c r="I11" s="101">
        <v>32</v>
      </c>
      <c r="J11" s="101"/>
      <c r="K11" s="101"/>
      <c r="L11" s="101">
        <v>0</v>
      </c>
      <c r="M11" s="101">
        <v>4</v>
      </c>
      <c r="N11" s="101">
        <v>4</v>
      </c>
      <c r="O11" s="20">
        <v>4</v>
      </c>
      <c r="P11" s="20">
        <v>4</v>
      </c>
      <c r="Q11" s="20">
        <v>4</v>
      </c>
      <c r="R11" s="20">
        <v>4</v>
      </c>
      <c r="S11" s="20">
        <v>4</v>
      </c>
      <c r="T11" s="20">
        <v>6</v>
      </c>
      <c r="U11" s="21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7" customHeight="1">
      <c r="A12" s="65" t="s">
        <v>47</v>
      </c>
      <c r="B12" s="98" t="s">
        <v>38</v>
      </c>
      <c r="C12" s="95"/>
      <c r="D12" s="100" t="s">
        <v>273</v>
      </c>
      <c r="E12" s="20">
        <f>SUM(F12:G12)</f>
        <v>336</v>
      </c>
      <c r="F12" s="20">
        <v>326</v>
      </c>
      <c r="G12" s="153">
        <v>10</v>
      </c>
      <c r="H12" s="101">
        <v>2</v>
      </c>
      <c r="I12" s="101">
        <v>8</v>
      </c>
      <c r="J12" s="101"/>
      <c r="K12" s="101"/>
      <c r="L12" s="101">
        <v>0</v>
      </c>
      <c r="M12" s="101">
        <v>10</v>
      </c>
      <c r="N12" s="101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8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6.5" customHeight="1">
      <c r="A13" s="68" t="s">
        <v>194</v>
      </c>
      <c r="B13" s="142" t="s">
        <v>262</v>
      </c>
      <c r="C13" s="160">
        <v>2</v>
      </c>
      <c r="D13" s="69" t="s">
        <v>202</v>
      </c>
      <c r="E13" s="70">
        <f>SUM(F13:G13)</f>
        <v>66</v>
      </c>
      <c r="F13" s="70">
        <v>54</v>
      </c>
      <c r="G13" s="153">
        <v>12</v>
      </c>
      <c r="H13" s="71">
        <v>8</v>
      </c>
      <c r="I13" s="71">
        <v>4</v>
      </c>
      <c r="J13" s="71"/>
      <c r="K13" s="71"/>
      <c r="L13" s="71">
        <v>0</v>
      </c>
      <c r="M13" s="71">
        <v>6</v>
      </c>
      <c r="N13" s="71">
        <v>6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18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33" customHeight="1">
      <c r="A14" s="120" t="s">
        <v>48</v>
      </c>
      <c r="B14" s="121" t="s">
        <v>49</v>
      </c>
      <c r="C14" s="121"/>
      <c r="D14" s="122" t="s">
        <v>214</v>
      </c>
      <c r="E14" s="123">
        <f>E15+E16+E17</f>
        <v>291</v>
      </c>
      <c r="F14" s="123">
        <f aca="true" t="shared" si="1" ref="F14:T14">F15+F16+F17</f>
        <v>247</v>
      </c>
      <c r="G14" s="123">
        <f t="shared" si="1"/>
        <v>44</v>
      </c>
      <c r="H14" s="123">
        <f t="shared" si="1"/>
        <v>20</v>
      </c>
      <c r="I14" s="123">
        <f t="shared" si="1"/>
        <v>24</v>
      </c>
      <c r="J14" s="123">
        <f t="shared" si="1"/>
        <v>0</v>
      </c>
      <c r="K14" s="123">
        <f t="shared" si="1"/>
        <v>0</v>
      </c>
      <c r="L14" s="123">
        <f t="shared" si="1"/>
        <v>0</v>
      </c>
      <c r="M14" s="123">
        <f t="shared" si="1"/>
        <v>20</v>
      </c>
      <c r="N14" s="123">
        <f t="shared" si="1"/>
        <v>24</v>
      </c>
      <c r="O14" s="123">
        <f t="shared" si="1"/>
        <v>0</v>
      </c>
      <c r="P14" s="123">
        <f t="shared" si="1"/>
        <v>0</v>
      </c>
      <c r="Q14" s="123">
        <f t="shared" si="1"/>
        <v>0</v>
      </c>
      <c r="R14" s="123">
        <f t="shared" si="1"/>
        <v>0</v>
      </c>
      <c r="S14" s="123">
        <f t="shared" si="1"/>
        <v>0</v>
      </c>
      <c r="T14" s="123">
        <f t="shared" si="1"/>
        <v>0</v>
      </c>
      <c r="U14" s="90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9" customFormat="1" ht="21" customHeight="1">
      <c r="A15" s="65" t="s">
        <v>50</v>
      </c>
      <c r="B15" s="98" t="s">
        <v>39</v>
      </c>
      <c r="C15" s="95">
        <v>2</v>
      </c>
      <c r="D15" s="100" t="s">
        <v>272</v>
      </c>
      <c r="E15" s="20">
        <f>SUM(F15:G15)</f>
        <v>102</v>
      </c>
      <c r="F15" s="20">
        <v>90</v>
      </c>
      <c r="G15" s="153">
        <v>12</v>
      </c>
      <c r="H15" s="101">
        <v>2</v>
      </c>
      <c r="I15" s="101">
        <v>10</v>
      </c>
      <c r="J15" s="101"/>
      <c r="K15" s="101"/>
      <c r="L15" s="101">
        <v>0</v>
      </c>
      <c r="M15" s="101">
        <v>6</v>
      </c>
      <c r="N15" s="20">
        <v>6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18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0.25" customHeight="1">
      <c r="A16" s="65" t="s">
        <v>51</v>
      </c>
      <c r="B16" s="98" t="s">
        <v>40</v>
      </c>
      <c r="C16" s="95">
        <v>2</v>
      </c>
      <c r="D16" s="100" t="s">
        <v>271</v>
      </c>
      <c r="E16" s="20">
        <f>SUM(F16:G16)</f>
        <v>126</v>
      </c>
      <c r="F16" s="20">
        <v>114</v>
      </c>
      <c r="G16" s="153">
        <v>12</v>
      </c>
      <c r="H16" s="101">
        <v>2</v>
      </c>
      <c r="I16" s="101">
        <v>10</v>
      </c>
      <c r="J16" s="101"/>
      <c r="K16" s="101"/>
      <c r="L16" s="101">
        <v>0</v>
      </c>
      <c r="M16" s="101">
        <v>4</v>
      </c>
      <c r="N16" s="20">
        <v>8</v>
      </c>
      <c r="O16" s="20">
        <v>0</v>
      </c>
      <c r="P16" s="70">
        <v>0</v>
      </c>
      <c r="Q16" s="20">
        <v>0</v>
      </c>
      <c r="R16" s="20">
        <v>0</v>
      </c>
      <c r="S16" s="20">
        <v>0</v>
      </c>
      <c r="T16" s="20">
        <v>0</v>
      </c>
      <c r="U16" s="18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0.25" customHeight="1">
      <c r="A17" s="68" t="s">
        <v>196</v>
      </c>
      <c r="B17" s="72" t="s">
        <v>197</v>
      </c>
      <c r="C17" s="160">
        <v>2</v>
      </c>
      <c r="D17" s="69" t="s">
        <v>274</v>
      </c>
      <c r="E17" s="70">
        <f>SUM(F17:G17)</f>
        <v>63</v>
      </c>
      <c r="F17" s="70">
        <v>43</v>
      </c>
      <c r="G17" s="153">
        <v>20</v>
      </c>
      <c r="H17" s="71">
        <v>16</v>
      </c>
      <c r="I17" s="71">
        <v>4</v>
      </c>
      <c r="J17" s="71"/>
      <c r="K17" s="71"/>
      <c r="L17" s="71">
        <v>0</v>
      </c>
      <c r="M17" s="71">
        <v>10</v>
      </c>
      <c r="N17" s="70">
        <v>10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18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3.25">
      <c r="A18" s="124" t="s">
        <v>52</v>
      </c>
      <c r="B18" s="121" t="s">
        <v>191</v>
      </c>
      <c r="C18" s="121"/>
      <c r="D18" s="122" t="s">
        <v>206</v>
      </c>
      <c r="E18" s="123">
        <f>E19+E20+E21+E22+E23+E24+E25+E26+E27</f>
        <v>1045</v>
      </c>
      <c r="F18" s="123">
        <f aca="true" t="shared" si="2" ref="F18:T18">F19+F20+F21+F22+F23+F24+F25+F26+F27</f>
        <v>895</v>
      </c>
      <c r="G18" s="123">
        <f t="shared" si="2"/>
        <v>150</v>
      </c>
      <c r="H18" s="123">
        <f t="shared" si="2"/>
        <v>94</v>
      </c>
      <c r="I18" s="123">
        <f t="shared" si="2"/>
        <v>56</v>
      </c>
      <c r="J18" s="123">
        <f t="shared" si="2"/>
        <v>0</v>
      </c>
      <c r="K18" s="123">
        <f t="shared" si="2"/>
        <v>0</v>
      </c>
      <c r="L18" s="123">
        <f t="shared" si="2"/>
        <v>0</v>
      </c>
      <c r="M18" s="123">
        <f t="shared" si="2"/>
        <v>24</v>
      </c>
      <c r="N18" s="123">
        <f t="shared" si="2"/>
        <v>30</v>
      </c>
      <c r="O18" s="123">
        <f t="shared" si="2"/>
        <v>26</v>
      </c>
      <c r="P18" s="123">
        <f t="shared" si="2"/>
        <v>34</v>
      </c>
      <c r="Q18" s="123">
        <f t="shared" si="2"/>
        <v>0</v>
      </c>
      <c r="R18" s="123">
        <f t="shared" si="2"/>
        <v>0</v>
      </c>
      <c r="S18" s="123">
        <f t="shared" si="2"/>
        <v>0</v>
      </c>
      <c r="T18" s="123">
        <f t="shared" si="2"/>
        <v>36</v>
      </c>
      <c r="U18" s="22"/>
      <c r="V18" s="16"/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7.25" customHeight="1">
      <c r="A19" s="65" t="s">
        <v>54</v>
      </c>
      <c r="B19" s="102" t="s">
        <v>55</v>
      </c>
      <c r="C19" s="156">
        <v>2</v>
      </c>
      <c r="D19" s="95" t="s">
        <v>271</v>
      </c>
      <c r="E19" s="96">
        <f aca="true" t="shared" si="3" ref="E19:E27">F19+G19</f>
        <v>157</v>
      </c>
      <c r="F19" s="96">
        <v>143</v>
      </c>
      <c r="G19" s="155">
        <v>14</v>
      </c>
      <c r="H19" s="66">
        <v>2</v>
      </c>
      <c r="I19" s="103">
        <v>12</v>
      </c>
      <c r="J19" s="103"/>
      <c r="K19" s="103"/>
      <c r="L19" s="96">
        <v>0</v>
      </c>
      <c r="M19" s="28">
        <v>6</v>
      </c>
      <c r="N19" s="28">
        <v>8</v>
      </c>
      <c r="O19" s="28">
        <v>0</v>
      </c>
      <c r="P19" s="104">
        <v>0</v>
      </c>
      <c r="Q19" s="28">
        <v>0</v>
      </c>
      <c r="R19" s="28">
        <v>0</v>
      </c>
      <c r="S19" s="28">
        <v>0</v>
      </c>
      <c r="T19" s="28">
        <v>0</v>
      </c>
      <c r="U19" s="141"/>
      <c r="V19" s="141"/>
      <c r="W19" s="16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6.5" customHeight="1">
      <c r="A20" s="65" t="s">
        <v>56</v>
      </c>
      <c r="B20" s="102" t="s">
        <v>57</v>
      </c>
      <c r="C20" s="156">
        <v>3.4</v>
      </c>
      <c r="D20" s="95" t="s">
        <v>275</v>
      </c>
      <c r="E20" s="96">
        <f t="shared" si="3"/>
        <v>147</v>
      </c>
      <c r="F20" s="96">
        <v>121</v>
      </c>
      <c r="G20" s="155">
        <v>26</v>
      </c>
      <c r="H20" s="66">
        <v>10</v>
      </c>
      <c r="I20" s="96">
        <v>16</v>
      </c>
      <c r="J20" s="96"/>
      <c r="K20" s="96"/>
      <c r="L20" s="96">
        <v>0</v>
      </c>
      <c r="M20" s="28">
        <v>8</v>
      </c>
      <c r="N20" s="28">
        <v>8</v>
      </c>
      <c r="O20" s="28">
        <v>4</v>
      </c>
      <c r="P20" s="104">
        <v>6</v>
      </c>
      <c r="Q20" s="28">
        <v>0</v>
      </c>
      <c r="R20" s="28">
        <v>0</v>
      </c>
      <c r="S20" s="28">
        <v>0</v>
      </c>
      <c r="T20" s="28">
        <v>0</v>
      </c>
      <c r="U20" s="141"/>
      <c r="V20" s="141"/>
      <c r="W20" s="16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8.75" customHeight="1">
      <c r="A21" s="65" t="s">
        <v>58</v>
      </c>
      <c r="B21" s="97" t="s">
        <v>59</v>
      </c>
      <c r="C21" s="95">
        <v>4</v>
      </c>
      <c r="D21" s="95" t="s">
        <v>204</v>
      </c>
      <c r="E21" s="96">
        <f t="shared" si="3"/>
        <v>62</v>
      </c>
      <c r="F21" s="28">
        <v>50</v>
      </c>
      <c r="G21" s="155">
        <v>12</v>
      </c>
      <c r="H21" s="66">
        <v>10</v>
      </c>
      <c r="I21" s="28">
        <v>2</v>
      </c>
      <c r="J21" s="28"/>
      <c r="K21" s="28"/>
      <c r="L21" s="28">
        <v>0</v>
      </c>
      <c r="M21" s="28">
        <v>0</v>
      </c>
      <c r="N21" s="28">
        <v>0</v>
      </c>
      <c r="O21" s="28">
        <v>6</v>
      </c>
      <c r="P21" s="104">
        <v>6</v>
      </c>
      <c r="Q21" s="28">
        <v>0</v>
      </c>
      <c r="R21" s="28">
        <v>0</v>
      </c>
      <c r="S21" s="28">
        <v>0</v>
      </c>
      <c r="T21" s="28">
        <v>0</v>
      </c>
      <c r="U21" s="141"/>
      <c r="V21" s="141"/>
      <c r="W21" s="16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3" ht="18.75" customHeight="1">
      <c r="A22" s="65" t="s">
        <v>60</v>
      </c>
      <c r="B22" s="102" t="s">
        <v>61</v>
      </c>
      <c r="C22" s="156">
        <v>2</v>
      </c>
      <c r="D22" s="95" t="s">
        <v>272</v>
      </c>
      <c r="E22" s="96">
        <f t="shared" si="3"/>
        <v>102</v>
      </c>
      <c r="F22" s="28">
        <v>92</v>
      </c>
      <c r="G22" s="155">
        <v>10</v>
      </c>
      <c r="H22" s="66">
        <v>8</v>
      </c>
      <c r="I22" s="28">
        <v>2</v>
      </c>
      <c r="J22" s="28"/>
      <c r="K22" s="28"/>
      <c r="L22" s="96">
        <v>0</v>
      </c>
      <c r="M22" s="28">
        <v>4</v>
      </c>
      <c r="N22" s="28">
        <v>6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144"/>
      <c r="V22" s="141"/>
      <c r="W22" s="14"/>
    </row>
    <row r="23" spans="1:23" ht="30.75" customHeight="1">
      <c r="A23" s="65" t="s">
        <v>62</v>
      </c>
      <c r="B23" s="99" t="s">
        <v>63</v>
      </c>
      <c r="C23" s="159">
        <v>4</v>
      </c>
      <c r="D23" s="95" t="s">
        <v>275</v>
      </c>
      <c r="E23" s="96">
        <f t="shared" si="3"/>
        <v>170</v>
      </c>
      <c r="F23" s="28">
        <v>146</v>
      </c>
      <c r="G23" s="155">
        <v>24</v>
      </c>
      <c r="H23" s="66">
        <v>16</v>
      </c>
      <c r="I23" s="28">
        <v>8</v>
      </c>
      <c r="J23" s="28"/>
      <c r="K23" s="28"/>
      <c r="L23" s="28">
        <v>0</v>
      </c>
      <c r="M23" s="28">
        <v>0</v>
      </c>
      <c r="N23" s="28">
        <v>0</v>
      </c>
      <c r="O23" s="28">
        <v>12</v>
      </c>
      <c r="P23" s="28">
        <v>12</v>
      </c>
      <c r="Q23" s="28">
        <v>0</v>
      </c>
      <c r="R23" s="28">
        <v>0</v>
      </c>
      <c r="S23" s="28">
        <v>0</v>
      </c>
      <c r="T23" s="28">
        <v>0</v>
      </c>
      <c r="U23" s="144"/>
      <c r="V23" s="141"/>
      <c r="W23" s="14"/>
    </row>
    <row r="24" spans="1:23" ht="26.25" customHeight="1">
      <c r="A24" s="65" t="s">
        <v>64</v>
      </c>
      <c r="B24" s="102" t="s">
        <v>65</v>
      </c>
      <c r="C24" s="156">
        <v>4</v>
      </c>
      <c r="D24" s="95" t="s">
        <v>203</v>
      </c>
      <c r="E24" s="96">
        <f t="shared" si="3"/>
        <v>108</v>
      </c>
      <c r="F24" s="28">
        <v>94</v>
      </c>
      <c r="G24" s="155">
        <v>14</v>
      </c>
      <c r="H24" s="66">
        <v>10</v>
      </c>
      <c r="I24" s="28">
        <v>4</v>
      </c>
      <c r="J24" s="28"/>
      <c r="K24" s="28"/>
      <c r="L24" s="28">
        <v>0</v>
      </c>
      <c r="M24" s="28">
        <v>0</v>
      </c>
      <c r="N24" s="28">
        <v>0</v>
      </c>
      <c r="O24" s="28">
        <v>4</v>
      </c>
      <c r="P24" s="104">
        <v>10</v>
      </c>
      <c r="Q24" s="28">
        <v>0</v>
      </c>
      <c r="R24" s="28">
        <v>0</v>
      </c>
      <c r="S24" s="28">
        <v>0</v>
      </c>
      <c r="T24" s="28">
        <v>0</v>
      </c>
      <c r="U24" s="144"/>
      <c r="V24" s="141"/>
      <c r="W24" s="14"/>
    </row>
    <row r="25" spans="1:23" ht="17.25" customHeight="1">
      <c r="A25" s="65" t="s">
        <v>66</v>
      </c>
      <c r="B25" s="102" t="s">
        <v>67</v>
      </c>
      <c r="C25" s="156">
        <v>8</v>
      </c>
      <c r="D25" s="95" t="s">
        <v>276</v>
      </c>
      <c r="E25" s="96">
        <f t="shared" si="3"/>
        <v>83</v>
      </c>
      <c r="F25" s="28">
        <v>57</v>
      </c>
      <c r="G25" s="155">
        <v>26</v>
      </c>
      <c r="H25" s="66">
        <v>20</v>
      </c>
      <c r="I25" s="28">
        <v>6</v>
      </c>
      <c r="J25" s="28"/>
      <c r="K25" s="28"/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/>
      <c r="R25" s="28">
        <v>0</v>
      </c>
      <c r="S25" s="28">
        <v>0</v>
      </c>
      <c r="T25" s="28">
        <v>26</v>
      </c>
      <c r="U25" s="144"/>
      <c r="V25" s="141"/>
      <c r="W25" s="14"/>
    </row>
    <row r="26" spans="1:23" ht="25.5" customHeight="1">
      <c r="A26" s="65" t="s">
        <v>68</v>
      </c>
      <c r="B26" s="97" t="s">
        <v>124</v>
      </c>
      <c r="C26" s="95">
        <v>8</v>
      </c>
      <c r="D26" s="95" t="s">
        <v>201</v>
      </c>
      <c r="E26" s="96">
        <f t="shared" si="3"/>
        <v>154</v>
      </c>
      <c r="F26" s="28">
        <v>144</v>
      </c>
      <c r="G26" s="155">
        <v>10</v>
      </c>
      <c r="H26" s="66">
        <v>8</v>
      </c>
      <c r="I26" s="28">
        <v>2</v>
      </c>
      <c r="J26" s="28"/>
      <c r="K26" s="28"/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10</v>
      </c>
      <c r="U26" s="144"/>
      <c r="V26" s="141"/>
      <c r="W26" s="14"/>
    </row>
    <row r="27" spans="1:23" ht="20.25" customHeight="1">
      <c r="A27" s="105" t="s">
        <v>69</v>
      </c>
      <c r="B27" s="106" t="s">
        <v>195</v>
      </c>
      <c r="C27" s="161">
        <v>2</v>
      </c>
      <c r="D27" s="107" t="s">
        <v>274</v>
      </c>
      <c r="E27" s="108">
        <f t="shared" si="3"/>
        <v>62</v>
      </c>
      <c r="F27" s="108">
        <v>48</v>
      </c>
      <c r="G27" s="155">
        <v>14</v>
      </c>
      <c r="H27" s="109">
        <v>10</v>
      </c>
      <c r="I27" s="108">
        <v>4</v>
      </c>
      <c r="J27" s="108"/>
      <c r="K27" s="108"/>
      <c r="L27" s="108">
        <v>0</v>
      </c>
      <c r="M27" s="108">
        <v>6</v>
      </c>
      <c r="N27" s="108">
        <v>8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44"/>
      <c r="V27" s="141"/>
      <c r="W27" s="14"/>
    </row>
    <row r="28" spans="1:23" ht="24.75" customHeight="1">
      <c r="A28" s="119" t="s">
        <v>70</v>
      </c>
      <c r="B28" s="125" t="s">
        <v>53</v>
      </c>
      <c r="C28" s="125"/>
      <c r="D28" s="119" t="s">
        <v>250</v>
      </c>
      <c r="E28" s="119">
        <f aca="true" t="shared" si="4" ref="E28:T28">E30+E37+E43+E50+E54</f>
        <v>3386</v>
      </c>
      <c r="F28" s="119">
        <f t="shared" si="4"/>
        <v>2114</v>
      </c>
      <c r="G28" s="119">
        <f t="shared" si="4"/>
        <v>1272</v>
      </c>
      <c r="H28" s="119">
        <f t="shared" si="4"/>
        <v>264</v>
      </c>
      <c r="I28" s="119">
        <f t="shared" si="4"/>
        <v>108</v>
      </c>
      <c r="J28" s="119">
        <f t="shared" si="4"/>
        <v>1008</v>
      </c>
      <c r="K28" s="119">
        <f t="shared" si="4"/>
        <v>10</v>
      </c>
      <c r="L28" s="119">
        <f t="shared" si="4"/>
        <v>0</v>
      </c>
      <c r="M28" s="119">
        <f t="shared" si="4"/>
        <v>6</v>
      </c>
      <c r="N28" s="119">
        <f t="shared" si="4"/>
        <v>18</v>
      </c>
      <c r="O28" s="119">
        <f t="shared" si="4"/>
        <v>158</v>
      </c>
      <c r="P28" s="119">
        <f t="shared" si="4"/>
        <v>150</v>
      </c>
      <c r="Q28" s="119">
        <f t="shared" si="4"/>
        <v>212</v>
      </c>
      <c r="R28" s="119">
        <f t="shared" si="4"/>
        <v>336</v>
      </c>
      <c r="S28" s="119">
        <f t="shared" si="4"/>
        <v>392</v>
      </c>
      <c r="T28" s="119">
        <f t="shared" si="4"/>
        <v>0</v>
      </c>
      <c r="U28" s="145"/>
      <c r="V28" s="140"/>
      <c r="W28" s="14"/>
    </row>
    <row r="29" spans="1:256" ht="24.75" customHeight="1">
      <c r="A29" s="119" t="s">
        <v>70</v>
      </c>
      <c r="B29" s="125" t="s">
        <v>266</v>
      </c>
      <c r="C29" s="125"/>
      <c r="D29" s="119"/>
      <c r="E29" s="119">
        <f>E30+E37+E43+E50+E54</f>
        <v>3386</v>
      </c>
      <c r="F29" s="119">
        <f aca="true" t="shared" si="5" ref="F29:T29">F30+F37+F43+F50+F54</f>
        <v>2114</v>
      </c>
      <c r="G29" s="119">
        <f t="shared" si="5"/>
        <v>1272</v>
      </c>
      <c r="H29" s="119">
        <f t="shared" si="5"/>
        <v>264</v>
      </c>
      <c r="I29" s="119">
        <f t="shared" si="5"/>
        <v>108</v>
      </c>
      <c r="J29" s="119">
        <f t="shared" si="5"/>
        <v>1008</v>
      </c>
      <c r="K29" s="119">
        <f t="shared" si="5"/>
        <v>10</v>
      </c>
      <c r="L29" s="119">
        <f t="shared" si="5"/>
        <v>0</v>
      </c>
      <c r="M29" s="119">
        <f t="shared" si="5"/>
        <v>6</v>
      </c>
      <c r="N29" s="119">
        <f t="shared" si="5"/>
        <v>18</v>
      </c>
      <c r="O29" s="119">
        <f t="shared" si="5"/>
        <v>158</v>
      </c>
      <c r="P29" s="119">
        <f t="shared" si="5"/>
        <v>150</v>
      </c>
      <c r="Q29" s="119">
        <f t="shared" si="5"/>
        <v>212</v>
      </c>
      <c r="R29" s="119">
        <f t="shared" si="5"/>
        <v>336</v>
      </c>
      <c r="S29" s="119">
        <f t="shared" si="5"/>
        <v>392</v>
      </c>
      <c r="T29" s="119">
        <f t="shared" si="5"/>
        <v>0</v>
      </c>
      <c r="U29" s="145"/>
      <c r="V29" s="140"/>
      <c r="W29" s="16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3" ht="33" customHeight="1">
      <c r="A30" s="110" t="s">
        <v>71</v>
      </c>
      <c r="B30" s="111" t="s">
        <v>72</v>
      </c>
      <c r="C30" s="111"/>
      <c r="D30" s="110" t="s">
        <v>208</v>
      </c>
      <c r="E30" s="110">
        <f>E31+E32+E33+E34+E35</f>
        <v>868</v>
      </c>
      <c r="F30" s="110">
        <f aca="true" t="shared" si="6" ref="F30:T30">F31+F32+F33+F34+F35</f>
        <v>500</v>
      </c>
      <c r="G30" s="110">
        <f t="shared" si="6"/>
        <v>368</v>
      </c>
      <c r="H30" s="110">
        <f t="shared" si="6"/>
        <v>84</v>
      </c>
      <c r="I30" s="110">
        <f t="shared" si="6"/>
        <v>32</v>
      </c>
      <c r="J30" s="110">
        <f t="shared" si="6"/>
        <v>284</v>
      </c>
      <c r="K30" s="110">
        <f t="shared" si="6"/>
        <v>10</v>
      </c>
      <c r="L30" s="110">
        <f t="shared" si="6"/>
        <v>0</v>
      </c>
      <c r="M30" s="110">
        <f t="shared" si="6"/>
        <v>6</v>
      </c>
      <c r="N30" s="110">
        <f t="shared" si="6"/>
        <v>18</v>
      </c>
      <c r="O30" s="110">
        <f t="shared" si="6"/>
        <v>24</v>
      </c>
      <c r="P30" s="110">
        <f t="shared" si="6"/>
        <v>130</v>
      </c>
      <c r="Q30" s="110">
        <f t="shared" si="6"/>
        <v>190</v>
      </c>
      <c r="R30" s="110">
        <f t="shared" si="6"/>
        <v>0</v>
      </c>
      <c r="S30" s="110">
        <f t="shared" si="6"/>
        <v>0</v>
      </c>
      <c r="T30" s="110">
        <f t="shared" si="6"/>
        <v>0</v>
      </c>
      <c r="U30" s="146"/>
      <c r="V30" s="141"/>
      <c r="W30" s="18"/>
    </row>
    <row r="31" spans="1:23" ht="26.25" customHeight="1">
      <c r="A31" s="65" t="s">
        <v>73</v>
      </c>
      <c r="B31" s="102" t="s">
        <v>74</v>
      </c>
      <c r="C31" s="156">
        <v>3.5</v>
      </c>
      <c r="D31" s="95" t="s">
        <v>205</v>
      </c>
      <c r="E31" s="28">
        <v>396</v>
      </c>
      <c r="F31" s="28">
        <v>318</v>
      </c>
      <c r="G31" s="154">
        <v>78</v>
      </c>
      <c r="H31" s="65">
        <v>66</v>
      </c>
      <c r="I31" s="28">
        <v>12</v>
      </c>
      <c r="J31" s="28">
        <v>12</v>
      </c>
      <c r="K31" s="28">
        <v>10</v>
      </c>
      <c r="L31" s="28">
        <v>0</v>
      </c>
      <c r="M31" s="28">
        <v>6</v>
      </c>
      <c r="N31" s="28">
        <v>18</v>
      </c>
      <c r="O31" s="28">
        <v>14</v>
      </c>
      <c r="P31" s="104">
        <v>12</v>
      </c>
      <c r="Q31" s="28">
        <v>28</v>
      </c>
      <c r="R31" s="28">
        <v>0</v>
      </c>
      <c r="S31" s="28">
        <v>0</v>
      </c>
      <c r="T31" s="28">
        <v>0</v>
      </c>
      <c r="U31" s="16"/>
      <c r="V31" s="16"/>
      <c r="W31" s="14"/>
    </row>
    <row r="32" spans="1:23" ht="27" customHeight="1">
      <c r="A32" s="65" t="s">
        <v>75</v>
      </c>
      <c r="B32" s="102" t="s">
        <v>76</v>
      </c>
      <c r="C32" s="156">
        <v>4</v>
      </c>
      <c r="D32" s="95" t="s">
        <v>203</v>
      </c>
      <c r="E32" s="28">
        <f>G32+F32</f>
        <v>126</v>
      </c>
      <c r="F32" s="28">
        <v>106</v>
      </c>
      <c r="G32" s="154">
        <v>20</v>
      </c>
      <c r="H32" s="65">
        <v>8</v>
      </c>
      <c r="I32" s="28">
        <v>12</v>
      </c>
      <c r="J32" s="28">
        <v>12</v>
      </c>
      <c r="K32" s="28"/>
      <c r="L32" s="96">
        <v>0</v>
      </c>
      <c r="M32" s="28">
        <v>0</v>
      </c>
      <c r="N32" s="28">
        <v>0</v>
      </c>
      <c r="O32" s="28">
        <v>10</v>
      </c>
      <c r="P32" s="104">
        <v>10</v>
      </c>
      <c r="Q32" s="28">
        <v>0</v>
      </c>
      <c r="R32" s="28">
        <v>0</v>
      </c>
      <c r="S32" s="28">
        <v>0</v>
      </c>
      <c r="T32" s="28">
        <v>0</v>
      </c>
      <c r="U32" s="16"/>
      <c r="V32" s="16"/>
      <c r="W32" s="14"/>
    </row>
    <row r="33" spans="1:25" ht="25.5" customHeight="1">
      <c r="A33" s="65" t="s">
        <v>77</v>
      </c>
      <c r="B33" s="102" t="s">
        <v>78</v>
      </c>
      <c r="C33" s="156">
        <v>5</v>
      </c>
      <c r="D33" s="95" t="s">
        <v>205</v>
      </c>
      <c r="E33" s="28">
        <f>G33+F33</f>
        <v>94</v>
      </c>
      <c r="F33" s="28">
        <v>76</v>
      </c>
      <c r="G33" s="154">
        <v>18</v>
      </c>
      <c r="H33" s="65">
        <v>10</v>
      </c>
      <c r="I33" s="28">
        <v>8</v>
      </c>
      <c r="J33" s="28">
        <v>8</v>
      </c>
      <c r="K33" s="28"/>
      <c r="L33" s="96">
        <v>0</v>
      </c>
      <c r="M33" s="28">
        <v>0</v>
      </c>
      <c r="N33" s="28">
        <v>0</v>
      </c>
      <c r="O33" s="28">
        <v>0</v>
      </c>
      <c r="P33" s="104">
        <v>0</v>
      </c>
      <c r="Q33" s="28">
        <v>18</v>
      </c>
      <c r="R33" s="28">
        <v>0</v>
      </c>
      <c r="S33" s="28">
        <v>0</v>
      </c>
      <c r="T33" s="28">
        <v>0</v>
      </c>
      <c r="U33" s="16"/>
      <c r="V33" s="16"/>
      <c r="W33" s="14"/>
      <c r="Y33" s="23"/>
    </row>
    <row r="34" spans="1:23" ht="15.75" customHeight="1">
      <c r="A34" s="130" t="s">
        <v>79</v>
      </c>
      <c r="B34" s="131" t="s">
        <v>192</v>
      </c>
      <c r="C34" s="131"/>
      <c r="D34" s="132" t="s">
        <v>207</v>
      </c>
      <c r="E34" s="130">
        <f>G34+F34</f>
        <v>108</v>
      </c>
      <c r="F34" s="133"/>
      <c r="G34" s="130">
        <f>SUM(M34:T34)</f>
        <v>108</v>
      </c>
      <c r="H34" s="130"/>
      <c r="I34" s="133">
        <v>0</v>
      </c>
      <c r="J34" s="133">
        <v>108</v>
      </c>
      <c r="K34" s="133"/>
      <c r="L34" s="133">
        <v>0</v>
      </c>
      <c r="M34" s="130">
        <v>0</v>
      </c>
      <c r="N34" s="130">
        <v>0</v>
      </c>
      <c r="O34" s="130">
        <v>0</v>
      </c>
      <c r="P34" s="130">
        <v>108</v>
      </c>
      <c r="Q34" s="130"/>
      <c r="R34" s="130">
        <v>0</v>
      </c>
      <c r="S34" s="130">
        <v>0</v>
      </c>
      <c r="T34" s="130">
        <v>0</v>
      </c>
      <c r="U34" s="16"/>
      <c r="V34" s="16"/>
      <c r="W34" s="14"/>
    </row>
    <row r="35" spans="1:23" ht="18.75" customHeight="1">
      <c r="A35" s="126" t="s">
        <v>80</v>
      </c>
      <c r="B35" s="127" t="s">
        <v>193</v>
      </c>
      <c r="C35" s="127"/>
      <c r="D35" s="128" t="s">
        <v>213</v>
      </c>
      <c r="E35" s="126">
        <f>G35+F35</f>
        <v>144</v>
      </c>
      <c r="F35" s="129"/>
      <c r="G35" s="126">
        <f>SUM(M35:T35)</f>
        <v>144</v>
      </c>
      <c r="H35" s="126"/>
      <c r="I35" s="129">
        <v>0</v>
      </c>
      <c r="J35" s="129">
        <v>144</v>
      </c>
      <c r="K35" s="129"/>
      <c r="L35" s="129">
        <v>0</v>
      </c>
      <c r="M35" s="126">
        <v>0</v>
      </c>
      <c r="N35" s="126">
        <v>0</v>
      </c>
      <c r="O35" s="126">
        <v>0</v>
      </c>
      <c r="P35" s="126"/>
      <c r="Q35" s="126">
        <v>144</v>
      </c>
      <c r="R35" s="126">
        <v>0</v>
      </c>
      <c r="S35" s="126">
        <v>0</v>
      </c>
      <c r="T35" s="126">
        <v>0</v>
      </c>
      <c r="U35" s="16"/>
      <c r="V35" s="16"/>
      <c r="W35" s="14"/>
    </row>
    <row r="36" spans="1:23" ht="17.25" customHeight="1">
      <c r="A36" s="65"/>
      <c r="B36" s="102" t="s">
        <v>81</v>
      </c>
      <c r="C36" s="102"/>
      <c r="D36" s="95" t="s">
        <v>82</v>
      </c>
      <c r="E36" s="96"/>
      <c r="F36" s="96"/>
      <c r="G36" s="66"/>
      <c r="H36" s="66"/>
      <c r="I36" s="96">
        <v>0</v>
      </c>
      <c r="J36" s="96"/>
      <c r="K36" s="96"/>
      <c r="L36" s="96">
        <v>0</v>
      </c>
      <c r="M36" s="28">
        <v>0</v>
      </c>
      <c r="N36" s="28">
        <v>0</v>
      </c>
      <c r="O36" s="28">
        <v>0</v>
      </c>
      <c r="P36" s="28"/>
      <c r="Q36" s="28"/>
      <c r="R36" s="28" t="s">
        <v>82</v>
      </c>
      <c r="S36" s="28">
        <v>0</v>
      </c>
      <c r="T36" s="28">
        <v>0</v>
      </c>
      <c r="U36" s="16"/>
      <c r="V36" s="16"/>
      <c r="W36" s="14"/>
    </row>
    <row r="37" spans="1:23" ht="29.25" customHeight="1">
      <c r="A37" s="110" t="s">
        <v>83</v>
      </c>
      <c r="B37" s="111" t="s">
        <v>84</v>
      </c>
      <c r="C37" s="111"/>
      <c r="D37" s="110" t="s">
        <v>249</v>
      </c>
      <c r="E37" s="110">
        <f>E38+E39+E40+E41</f>
        <v>878</v>
      </c>
      <c r="F37" s="110">
        <f aca="true" t="shared" si="7" ref="F37:T37">F38+F39+F40+F41</f>
        <v>602</v>
      </c>
      <c r="G37" s="110">
        <f t="shared" si="7"/>
        <v>276</v>
      </c>
      <c r="H37" s="110">
        <f t="shared" si="7"/>
        <v>78</v>
      </c>
      <c r="I37" s="110">
        <f t="shared" si="7"/>
        <v>18</v>
      </c>
      <c r="J37" s="110">
        <f t="shared" si="7"/>
        <v>198</v>
      </c>
      <c r="K37" s="110">
        <f t="shared" si="7"/>
        <v>0</v>
      </c>
      <c r="L37" s="110">
        <f t="shared" si="7"/>
        <v>0</v>
      </c>
      <c r="M37" s="110">
        <f t="shared" si="7"/>
        <v>0</v>
      </c>
      <c r="N37" s="110">
        <f t="shared" si="7"/>
        <v>0</v>
      </c>
      <c r="O37" s="110">
        <f t="shared" si="7"/>
        <v>4</v>
      </c>
      <c r="P37" s="110">
        <f t="shared" si="7"/>
        <v>20</v>
      </c>
      <c r="Q37" s="110">
        <f t="shared" si="7"/>
        <v>22</v>
      </c>
      <c r="R37" s="110">
        <f t="shared" si="7"/>
        <v>56</v>
      </c>
      <c r="S37" s="110">
        <f t="shared" si="7"/>
        <v>174</v>
      </c>
      <c r="T37" s="110">
        <f t="shared" si="7"/>
        <v>0</v>
      </c>
      <c r="U37" s="24"/>
      <c r="V37" s="16"/>
      <c r="W37" s="14"/>
    </row>
    <row r="38" spans="1:23" ht="18" customHeight="1">
      <c r="A38" s="65" t="s">
        <v>85</v>
      </c>
      <c r="B38" s="102" t="s">
        <v>86</v>
      </c>
      <c r="C38" s="156">
        <v>4.6</v>
      </c>
      <c r="D38" s="95" t="s">
        <v>248</v>
      </c>
      <c r="E38" s="28">
        <f>G38+F38</f>
        <v>416</v>
      </c>
      <c r="F38" s="28">
        <v>366</v>
      </c>
      <c r="G38" s="154">
        <v>50</v>
      </c>
      <c r="H38" s="65">
        <v>40</v>
      </c>
      <c r="I38" s="28">
        <v>10</v>
      </c>
      <c r="J38" s="28">
        <v>10</v>
      </c>
      <c r="K38" s="28"/>
      <c r="L38" s="28">
        <v>0</v>
      </c>
      <c r="M38" s="28">
        <v>0</v>
      </c>
      <c r="N38" s="28">
        <v>0</v>
      </c>
      <c r="O38" s="28">
        <v>4</v>
      </c>
      <c r="P38" s="28">
        <v>14</v>
      </c>
      <c r="Q38" s="28">
        <v>12</v>
      </c>
      <c r="R38" s="28">
        <v>10</v>
      </c>
      <c r="S38" s="28">
        <v>10</v>
      </c>
      <c r="T38" s="28">
        <v>0</v>
      </c>
      <c r="U38" s="25"/>
      <c r="V38" s="16"/>
      <c r="W38" s="14"/>
    </row>
    <row r="39" spans="1:23" ht="29.25" customHeight="1">
      <c r="A39" s="65" t="s">
        <v>87</v>
      </c>
      <c r="B39" s="102" t="s">
        <v>88</v>
      </c>
      <c r="C39" s="156">
        <v>5.7</v>
      </c>
      <c r="D39" s="95" t="s">
        <v>248</v>
      </c>
      <c r="E39" s="28">
        <f>G39+F39</f>
        <v>282</v>
      </c>
      <c r="F39" s="28">
        <v>236</v>
      </c>
      <c r="G39" s="154">
        <v>46</v>
      </c>
      <c r="H39" s="65">
        <v>38</v>
      </c>
      <c r="I39" s="28">
        <v>8</v>
      </c>
      <c r="J39" s="28">
        <v>8</v>
      </c>
      <c r="K39" s="28"/>
      <c r="L39" s="28">
        <v>0</v>
      </c>
      <c r="M39" s="28">
        <v>0</v>
      </c>
      <c r="N39" s="28">
        <v>0</v>
      </c>
      <c r="O39" s="28">
        <v>0</v>
      </c>
      <c r="P39" s="28">
        <v>6</v>
      </c>
      <c r="Q39" s="28">
        <v>10</v>
      </c>
      <c r="R39" s="28">
        <v>10</v>
      </c>
      <c r="S39" s="28">
        <v>20</v>
      </c>
      <c r="T39" s="28"/>
      <c r="U39" s="26"/>
      <c r="V39" s="16"/>
      <c r="W39" s="14"/>
    </row>
    <row r="40" spans="1:23" ht="16.5" customHeight="1">
      <c r="A40" s="130" t="s">
        <v>89</v>
      </c>
      <c r="B40" s="131" t="s">
        <v>192</v>
      </c>
      <c r="C40" s="131"/>
      <c r="D40" s="208" t="s">
        <v>210</v>
      </c>
      <c r="E40" s="130">
        <f>G40+F40</f>
        <v>36</v>
      </c>
      <c r="F40" s="130"/>
      <c r="G40" s="130">
        <f>SUM(M40:T40)</f>
        <v>36</v>
      </c>
      <c r="H40" s="130"/>
      <c r="I40" s="130">
        <v>0</v>
      </c>
      <c r="J40" s="130">
        <v>36</v>
      </c>
      <c r="K40" s="130"/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36</v>
      </c>
      <c r="S40" s="130">
        <v>0</v>
      </c>
      <c r="T40" s="130"/>
      <c r="U40" s="16"/>
      <c r="V40" s="16"/>
      <c r="W40" s="14"/>
    </row>
    <row r="41" spans="1:23" ht="19.5" customHeight="1">
      <c r="A41" s="126" t="s">
        <v>90</v>
      </c>
      <c r="B41" s="143" t="s">
        <v>193</v>
      </c>
      <c r="C41" s="143"/>
      <c r="D41" s="208"/>
      <c r="E41" s="126">
        <f>G41+F41</f>
        <v>144</v>
      </c>
      <c r="F41" s="126"/>
      <c r="G41" s="126">
        <f>SUM(M41:T41)</f>
        <v>144</v>
      </c>
      <c r="H41" s="126"/>
      <c r="I41" s="126">
        <v>0</v>
      </c>
      <c r="J41" s="126">
        <v>144</v>
      </c>
      <c r="K41" s="126"/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126"/>
      <c r="S41" s="126">
        <v>144</v>
      </c>
      <c r="T41" s="126"/>
      <c r="U41" s="16"/>
      <c r="V41" s="16"/>
      <c r="W41" s="14"/>
    </row>
    <row r="42" spans="1:23" ht="17.25" customHeight="1">
      <c r="A42" s="65"/>
      <c r="B42" s="102" t="s">
        <v>81</v>
      </c>
      <c r="C42" s="102"/>
      <c r="D42" s="95" t="s">
        <v>82</v>
      </c>
      <c r="E42" s="28"/>
      <c r="F42" s="28"/>
      <c r="G42" s="65"/>
      <c r="H42" s="65"/>
      <c r="I42" s="28">
        <v>0</v>
      </c>
      <c r="J42" s="28"/>
      <c r="K42" s="28"/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/>
      <c r="S42" s="28"/>
      <c r="T42" s="28" t="s">
        <v>82</v>
      </c>
      <c r="U42" s="16"/>
      <c r="V42" s="16"/>
      <c r="W42" s="14"/>
    </row>
    <row r="43" spans="1:23" ht="28.5" customHeight="1">
      <c r="A43" s="110" t="s">
        <v>91</v>
      </c>
      <c r="B43" s="111" t="s">
        <v>92</v>
      </c>
      <c r="C43" s="111"/>
      <c r="D43" s="110" t="s">
        <v>212</v>
      </c>
      <c r="E43" s="110">
        <f>E44+E45+E46+E47+E48</f>
        <v>811</v>
      </c>
      <c r="F43" s="110">
        <f aca="true" t="shared" si="8" ref="F43:T43">F44+F45+F46+F47+F48</f>
        <v>529</v>
      </c>
      <c r="G43" s="110">
        <f t="shared" si="8"/>
        <v>282</v>
      </c>
      <c r="H43" s="110">
        <f t="shared" si="8"/>
        <v>70</v>
      </c>
      <c r="I43" s="110">
        <f t="shared" si="8"/>
        <v>32</v>
      </c>
      <c r="J43" s="110">
        <f t="shared" si="8"/>
        <v>212</v>
      </c>
      <c r="K43" s="110">
        <f t="shared" si="8"/>
        <v>0</v>
      </c>
      <c r="L43" s="110">
        <f t="shared" si="8"/>
        <v>0</v>
      </c>
      <c r="M43" s="110">
        <f t="shared" si="8"/>
        <v>0</v>
      </c>
      <c r="N43" s="110">
        <f t="shared" si="8"/>
        <v>0</v>
      </c>
      <c r="O43" s="110">
        <f t="shared" si="8"/>
        <v>0</v>
      </c>
      <c r="P43" s="110">
        <f t="shared" si="8"/>
        <v>0</v>
      </c>
      <c r="Q43" s="110">
        <f t="shared" si="8"/>
        <v>0</v>
      </c>
      <c r="R43" s="110">
        <f t="shared" si="8"/>
        <v>64</v>
      </c>
      <c r="S43" s="110">
        <f t="shared" si="8"/>
        <v>218</v>
      </c>
      <c r="T43" s="110">
        <f t="shared" si="8"/>
        <v>0</v>
      </c>
      <c r="U43" s="24"/>
      <c r="V43" s="16"/>
      <c r="W43" s="14"/>
    </row>
    <row r="44" spans="1:23" ht="28.5" customHeight="1">
      <c r="A44" s="65" t="s">
        <v>93</v>
      </c>
      <c r="B44" s="102" t="s">
        <v>94</v>
      </c>
      <c r="C44" s="156">
        <v>7</v>
      </c>
      <c r="D44" s="95" t="s">
        <v>209</v>
      </c>
      <c r="E44" s="28">
        <f>G44+F44</f>
        <v>213</v>
      </c>
      <c r="F44" s="28">
        <v>173</v>
      </c>
      <c r="G44" s="154">
        <v>40</v>
      </c>
      <c r="H44" s="65">
        <v>28</v>
      </c>
      <c r="I44" s="28">
        <v>12</v>
      </c>
      <c r="J44" s="28">
        <v>12</v>
      </c>
      <c r="K44" s="28"/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14</v>
      </c>
      <c r="S44" s="28">
        <v>26</v>
      </c>
      <c r="T44" s="28"/>
      <c r="U44" s="27"/>
      <c r="V44" s="16"/>
      <c r="W44" s="14"/>
    </row>
    <row r="45" spans="1:23" ht="28.5" customHeight="1">
      <c r="A45" s="65" t="s">
        <v>95</v>
      </c>
      <c r="B45" s="102" t="s">
        <v>96</v>
      </c>
      <c r="C45" s="156">
        <v>7</v>
      </c>
      <c r="D45" s="95" t="s">
        <v>209</v>
      </c>
      <c r="E45" s="28">
        <f>G45+F45</f>
        <v>244</v>
      </c>
      <c r="F45" s="28">
        <v>206</v>
      </c>
      <c r="G45" s="154">
        <v>38</v>
      </c>
      <c r="H45" s="65">
        <v>26</v>
      </c>
      <c r="I45" s="28">
        <v>12</v>
      </c>
      <c r="J45" s="28">
        <v>12</v>
      </c>
      <c r="K45" s="28"/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14</v>
      </c>
      <c r="S45" s="28">
        <v>24</v>
      </c>
      <c r="T45" s="28">
        <v>0</v>
      </c>
      <c r="U45" s="27"/>
      <c r="V45" s="16"/>
      <c r="W45" s="14"/>
    </row>
    <row r="46" spans="1:23" ht="16.5" customHeight="1">
      <c r="A46" s="65" t="s">
        <v>97</v>
      </c>
      <c r="B46" s="102" t="s">
        <v>98</v>
      </c>
      <c r="C46" s="156">
        <v>7</v>
      </c>
      <c r="D46" s="95" t="s">
        <v>209</v>
      </c>
      <c r="E46" s="28">
        <f>G46+F46</f>
        <v>174</v>
      </c>
      <c r="F46" s="28">
        <v>150</v>
      </c>
      <c r="G46" s="154">
        <v>24</v>
      </c>
      <c r="H46" s="65">
        <v>16</v>
      </c>
      <c r="I46" s="28">
        <v>8</v>
      </c>
      <c r="J46" s="28">
        <v>8</v>
      </c>
      <c r="K46" s="28"/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24</v>
      </c>
      <c r="T46" s="28">
        <v>0</v>
      </c>
      <c r="U46" s="26"/>
      <c r="V46" s="16"/>
      <c r="W46" s="14"/>
    </row>
    <row r="47" spans="1:23" ht="16.5" customHeight="1">
      <c r="A47" s="130" t="s">
        <v>99</v>
      </c>
      <c r="B47" s="131" t="s">
        <v>192</v>
      </c>
      <c r="C47" s="157"/>
      <c r="D47" s="208" t="s">
        <v>211</v>
      </c>
      <c r="E47" s="130">
        <f>G47+F47</f>
        <v>36</v>
      </c>
      <c r="F47" s="130"/>
      <c r="G47" s="130">
        <f>SUM(M47:T47)</f>
        <v>36</v>
      </c>
      <c r="H47" s="130"/>
      <c r="I47" s="130">
        <v>0</v>
      </c>
      <c r="J47" s="130">
        <v>36</v>
      </c>
      <c r="K47" s="130"/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36</v>
      </c>
      <c r="S47" s="130">
        <v>0</v>
      </c>
      <c r="T47" s="130">
        <v>0</v>
      </c>
      <c r="U47" s="16"/>
      <c r="V47" s="16"/>
      <c r="W47" s="14"/>
    </row>
    <row r="48" spans="1:23" ht="21" customHeight="1">
      <c r="A48" s="126" t="s">
        <v>100</v>
      </c>
      <c r="B48" s="143" t="s">
        <v>193</v>
      </c>
      <c r="C48" s="128"/>
      <c r="D48" s="208"/>
      <c r="E48" s="126">
        <f>G48+F48</f>
        <v>144</v>
      </c>
      <c r="F48" s="126"/>
      <c r="G48" s="126">
        <f>SUM(M48:T48)</f>
        <v>144</v>
      </c>
      <c r="H48" s="126"/>
      <c r="I48" s="126">
        <v>0</v>
      </c>
      <c r="J48" s="126">
        <v>144</v>
      </c>
      <c r="K48" s="126"/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26">
        <v>0</v>
      </c>
      <c r="S48" s="126">
        <v>144</v>
      </c>
      <c r="T48" s="126">
        <v>0</v>
      </c>
      <c r="U48" s="16"/>
      <c r="V48" s="16"/>
      <c r="W48" s="14"/>
    </row>
    <row r="49" spans="1:23" ht="16.5" customHeight="1">
      <c r="A49" s="65"/>
      <c r="B49" s="102" t="s">
        <v>81</v>
      </c>
      <c r="C49" s="156"/>
      <c r="D49" s="95" t="s">
        <v>82</v>
      </c>
      <c r="E49" s="28"/>
      <c r="F49" s="28"/>
      <c r="G49" s="65"/>
      <c r="H49" s="65"/>
      <c r="I49" s="28">
        <v>0</v>
      </c>
      <c r="J49" s="28"/>
      <c r="K49" s="28"/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 t="s">
        <v>82</v>
      </c>
      <c r="U49" s="16"/>
      <c r="V49" s="16"/>
      <c r="W49" s="14"/>
    </row>
    <row r="50" spans="1:23" ht="26.25">
      <c r="A50" s="110" t="s">
        <v>101</v>
      </c>
      <c r="B50" s="111" t="s">
        <v>102</v>
      </c>
      <c r="C50" s="158"/>
      <c r="D50" s="110" t="s">
        <v>214</v>
      </c>
      <c r="E50" s="110">
        <f>E51+E52</f>
        <v>439</v>
      </c>
      <c r="F50" s="110">
        <f aca="true" t="shared" si="9" ref="F50:T50">F51+F52</f>
        <v>223</v>
      </c>
      <c r="G50" s="110">
        <f t="shared" si="9"/>
        <v>216</v>
      </c>
      <c r="H50" s="110">
        <f t="shared" si="9"/>
        <v>20</v>
      </c>
      <c r="I50" s="110">
        <f t="shared" si="9"/>
        <v>16</v>
      </c>
      <c r="J50" s="110">
        <f t="shared" si="9"/>
        <v>196</v>
      </c>
      <c r="K50" s="110">
        <f t="shared" si="9"/>
        <v>0</v>
      </c>
      <c r="L50" s="110">
        <f t="shared" si="9"/>
        <v>0</v>
      </c>
      <c r="M50" s="110">
        <f t="shared" si="9"/>
        <v>0</v>
      </c>
      <c r="N50" s="110">
        <f t="shared" si="9"/>
        <v>0</v>
      </c>
      <c r="O50" s="110">
        <f t="shared" si="9"/>
        <v>0</v>
      </c>
      <c r="P50" s="110">
        <f t="shared" si="9"/>
        <v>0</v>
      </c>
      <c r="Q50" s="110">
        <f t="shared" si="9"/>
        <v>0</v>
      </c>
      <c r="R50" s="110">
        <f t="shared" si="9"/>
        <v>216</v>
      </c>
      <c r="S50" s="110">
        <f t="shared" si="9"/>
        <v>0</v>
      </c>
      <c r="T50" s="110">
        <f t="shared" si="9"/>
        <v>0</v>
      </c>
      <c r="U50" s="63"/>
      <c r="V50" s="16"/>
      <c r="W50" s="14"/>
    </row>
    <row r="51" spans="1:23" ht="28.5" customHeight="1">
      <c r="A51" s="65" t="s">
        <v>103</v>
      </c>
      <c r="B51" s="99" t="s">
        <v>104</v>
      </c>
      <c r="C51" s="159">
        <v>6</v>
      </c>
      <c r="D51" s="95" t="s">
        <v>200</v>
      </c>
      <c r="E51" s="28">
        <f>G51+F51</f>
        <v>259</v>
      </c>
      <c r="F51" s="151">
        <v>223</v>
      </c>
      <c r="G51" s="154">
        <v>36</v>
      </c>
      <c r="H51" s="65">
        <v>20</v>
      </c>
      <c r="I51" s="28">
        <v>16</v>
      </c>
      <c r="J51" s="28">
        <v>16</v>
      </c>
      <c r="K51" s="28"/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36</v>
      </c>
      <c r="S51" s="28">
        <v>0</v>
      </c>
      <c r="T51" s="28">
        <v>0</v>
      </c>
      <c r="U51" s="16"/>
      <c r="V51" s="16"/>
      <c r="W51" s="14"/>
    </row>
    <row r="52" spans="1:23" ht="23.25">
      <c r="A52" s="126" t="s">
        <v>105</v>
      </c>
      <c r="B52" s="143" t="s">
        <v>193</v>
      </c>
      <c r="C52" s="128"/>
      <c r="D52" s="128" t="s">
        <v>278</v>
      </c>
      <c r="E52" s="126">
        <f>G52+F52</f>
        <v>180</v>
      </c>
      <c r="F52" s="126"/>
      <c r="G52" s="126">
        <f>SUM(M52:T52)</f>
        <v>180</v>
      </c>
      <c r="H52" s="126"/>
      <c r="I52" s="126">
        <v>0</v>
      </c>
      <c r="J52" s="126">
        <v>180</v>
      </c>
      <c r="K52" s="126"/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26">
        <v>0</v>
      </c>
      <c r="R52" s="126">
        <v>180</v>
      </c>
      <c r="S52" s="126">
        <v>0</v>
      </c>
      <c r="T52" s="126">
        <v>0</v>
      </c>
      <c r="U52" s="16"/>
      <c r="V52" s="16"/>
      <c r="W52" s="14"/>
    </row>
    <row r="53" spans="1:23" ht="18" customHeight="1">
      <c r="A53" s="65"/>
      <c r="B53" s="102" t="s">
        <v>81</v>
      </c>
      <c r="C53" s="156"/>
      <c r="D53" s="95" t="s">
        <v>82</v>
      </c>
      <c r="E53" s="65"/>
      <c r="F53" s="65"/>
      <c r="G53" s="65"/>
      <c r="H53" s="65"/>
      <c r="I53" s="28">
        <v>0</v>
      </c>
      <c r="J53" s="28"/>
      <c r="K53" s="28"/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/>
      <c r="S53" s="28" t="s">
        <v>82</v>
      </c>
      <c r="T53" s="28">
        <v>0</v>
      </c>
      <c r="U53" s="16"/>
      <c r="V53" s="16"/>
      <c r="W53" s="14"/>
    </row>
    <row r="54" spans="1:23" ht="27" customHeight="1">
      <c r="A54" s="110" t="s">
        <v>106</v>
      </c>
      <c r="B54" s="111" t="s">
        <v>107</v>
      </c>
      <c r="C54" s="158"/>
      <c r="D54" s="110" t="s">
        <v>214</v>
      </c>
      <c r="E54" s="110">
        <f>E55+E56</f>
        <v>390</v>
      </c>
      <c r="F54" s="110">
        <f>F55+F56</f>
        <v>260</v>
      </c>
      <c r="G54" s="110">
        <f aca="true" t="shared" si="10" ref="G54:T54">G55+G56</f>
        <v>130</v>
      </c>
      <c r="H54" s="110">
        <f t="shared" si="10"/>
        <v>12</v>
      </c>
      <c r="I54" s="110">
        <f t="shared" si="10"/>
        <v>10</v>
      </c>
      <c r="J54" s="110">
        <f t="shared" si="10"/>
        <v>118</v>
      </c>
      <c r="K54" s="110">
        <f t="shared" si="10"/>
        <v>0</v>
      </c>
      <c r="L54" s="110">
        <f t="shared" si="10"/>
        <v>0</v>
      </c>
      <c r="M54" s="110">
        <f t="shared" si="10"/>
        <v>0</v>
      </c>
      <c r="N54" s="110">
        <f t="shared" si="10"/>
        <v>0</v>
      </c>
      <c r="O54" s="110">
        <f t="shared" si="10"/>
        <v>130</v>
      </c>
      <c r="P54" s="110">
        <f t="shared" si="10"/>
        <v>0</v>
      </c>
      <c r="Q54" s="110">
        <f t="shared" si="10"/>
        <v>0</v>
      </c>
      <c r="R54" s="110">
        <f t="shared" si="10"/>
        <v>0</v>
      </c>
      <c r="S54" s="110">
        <f t="shared" si="10"/>
        <v>0</v>
      </c>
      <c r="T54" s="110">
        <f t="shared" si="10"/>
        <v>0</v>
      </c>
      <c r="U54" s="91"/>
      <c r="V54" s="16"/>
      <c r="W54" s="14"/>
    </row>
    <row r="55" spans="1:23" ht="27.75" customHeight="1">
      <c r="A55" s="65" t="s">
        <v>108</v>
      </c>
      <c r="B55" s="99" t="s">
        <v>109</v>
      </c>
      <c r="C55" s="159">
        <v>3</v>
      </c>
      <c r="D55" s="95" t="s">
        <v>277</v>
      </c>
      <c r="E55" s="28">
        <f>G55+F55</f>
        <v>282</v>
      </c>
      <c r="F55" s="28">
        <v>260</v>
      </c>
      <c r="G55" s="154">
        <v>22</v>
      </c>
      <c r="H55" s="65">
        <v>12</v>
      </c>
      <c r="I55" s="28">
        <v>10</v>
      </c>
      <c r="J55" s="28">
        <v>10</v>
      </c>
      <c r="K55" s="28"/>
      <c r="L55" s="28">
        <v>0</v>
      </c>
      <c r="M55" s="28">
        <v>0</v>
      </c>
      <c r="N55" s="28">
        <v>0</v>
      </c>
      <c r="O55" s="28">
        <v>22</v>
      </c>
      <c r="P55" s="28"/>
      <c r="Q55" s="28">
        <v>0</v>
      </c>
      <c r="R55" s="28"/>
      <c r="S55" s="28">
        <v>0</v>
      </c>
      <c r="T55" s="28">
        <v>0</v>
      </c>
      <c r="U55" s="16"/>
      <c r="V55" s="16"/>
      <c r="W55" s="14"/>
    </row>
    <row r="56" spans="1:23" ht="23.25">
      <c r="A56" s="126" t="s">
        <v>110</v>
      </c>
      <c r="B56" s="143" t="s">
        <v>193</v>
      </c>
      <c r="C56" s="143"/>
      <c r="D56" s="128" t="s">
        <v>204</v>
      </c>
      <c r="E56" s="126">
        <f>G56+F56</f>
        <v>108</v>
      </c>
      <c r="F56" s="126"/>
      <c r="G56" s="126">
        <f>SUM(M56:T56)</f>
        <v>108</v>
      </c>
      <c r="H56" s="126"/>
      <c r="I56" s="126">
        <v>0</v>
      </c>
      <c r="J56" s="126">
        <v>108</v>
      </c>
      <c r="K56" s="126"/>
      <c r="L56" s="126">
        <v>0</v>
      </c>
      <c r="M56" s="126">
        <v>0</v>
      </c>
      <c r="N56" s="126">
        <v>0</v>
      </c>
      <c r="O56" s="126">
        <v>108</v>
      </c>
      <c r="P56" s="126"/>
      <c r="Q56" s="126">
        <v>0</v>
      </c>
      <c r="R56" s="126"/>
      <c r="S56" s="126">
        <v>0</v>
      </c>
      <c r="T56" s="126">
        <v>0</v>
      </c>
      <c r="U56" s="16"/>
      <c r="V56" s="16"/>
      <c r="W56" s="14"/>
    </row>
    <row r="57" spans="1:23" ht="17.25" customHeight="1">
      <c r="A57" s="65"/>
      <c r="B57" s="102" t="s">
        <v>81</v>
      </c>
      <c r="C57" s="102"/>
      <c r="D57" s="95" t="s">
        <v>82</v>
      </c>
      <c r="E57" s="65"/>
      <c r="F57" s="65"/>
      <c r="G57" s="65"/>
      <c r="H57" s="65"/>
      <c r="I57" s="28">
        <v>0</v>
      </c>
      <c r="J57" s="28"/>
      <c r="K57" s="28"/>
      <c r="L57" s="28">
        <v>0</v>
      </c>
      <c r="M57" s="28">
        <v>0</v>
      </c>
      <c r="N57" s="28">
        <v>0</v>
      </c>
      <c r="O57" s="28">
        <v>0</v>
      </c>
      <c r="P57" s="28" t="s">
        <v>82</v>
      </c>
      <c r="Q57" s="28"/>
      <c r="R57" s="28"/>
      <c r="S57" s="28">
        <v>0</v>
      </c>
      <c r="T57" s="28">
        <v>0</v>
      </c>
      <c r="U57" s="16"/>
      <c r="V57" s="140"/>
      <c r="W57" s="14"/>
    </row>
    <row r="58" spans="1:24" ht="23.25">
      <c r="A58" s="112"/>
      <c r="B58" s="113" t="s">
        <v>111</v>
      </c>
      <c r="C58" s="113"/>
      <c r="D58" s="113" t="s">
        <v>251</v>
      </c>
      <c r="E58" s="114">
        <f>E8+E14+E18+E28</f>
        <v>5436</v>
      </c>
      <c r="F58" s="114">
        <f aca="true" t="shared" si="11" ref="F58:T58">F8+F14+F18+F28</f>
        <v>3896</v>
      </c>
      <c r="G58" s="114">
        <f t="shared" si="11"/>
        <v>1540</v>
      </c>
      <c r="H58" s="114">
        <f t="shared" si="11"/>
        <v>404</v>
      </c>
      <c r="I58" s="114">
        <f t="shared" si="11"/>
        <v>236</v>
      </c>
      <c r="J58" s="114">
        <f t="shared" si="11"/>
        <v>1008</v>
      </c>
      <c r="K58" s="114">
        <f t="shared" si="11"/>
        <v>10</v>
      </c>
      <c r="L58" s="114">
        <f t="shared" si="11"/>
        <v>0</v>
      </c>
      <c r="M58" s="114">
        <f t="shared" si="11"/>
        <v>74</v>
      </c>
      <c r="N58" s="114">
        <f t="shared" si="11"/>
        <v>86</v>
      </c>
      <c r="O58" s="114">
        <f t="shared" si="11"/>
        <v>188</v>
      </c>
      <c r="P58" s="114">
        <f t="shared" si="11"/>
        <v>188</v>
      </c>
      <c r="Q58" s="114">
        <f t="shared" si="11"/>
        <v>216</v>
      </c>
      <c r="R58" s="114">
        <f t="shared" si="11"/>
        <v>340</v>
      </c>
      <c r="S58" s="114">
        <f t="shared" si="11"/>
        <v>396</v>
      </c>
      <c r="T58" s="114">
        <f t="shared" si="11"/>
        <v>52</v>
      </c>
      <c r="U58" s="92">
        <f>SUM(M58:T58)</f>
        <v>1540</v>
      </c>
      <c r="V58" s="141"/>
      <c r="W58" s="14"/>
      <c r="X58" s="13" t="s">
        <v>247</v>
      </c>
    </row>
    <row r="59" spans="1:23" ht="18" customHeight="1">
      <c r="A59" s="134" t="s">
        <v>112</v>
      </c>
      <c r="B59" s="135" t="s">
        <v>113</v>
      </c>
      <c r="C59" s="135"/>
      <c r="D59" s="135"/>
      <c r="E59" s="134"/>
      <c r="F59" s="135"/>
      <c r="G59" s="134">
        <v>252</v>
      </c>
      <c r="H59" s="135"/>
      <c r="I59" s="135"/>
      <c r="J59" s="135"/>
      <c r="K59" s="135"/>
      <c r="L59" s="135"/>
      <c r="M59" s="134">
        <v>0</v>
      </c>
      <c r="N59" s="134">
        <v>0</v>
      </c>
      <c r="O59" s="134">
        <v>0</v>
      </c>
      <c r="P59" s="134">
        <v>0</v>
      </c>
      <c r="Q59" s="134">
        <v>0</v>
      </c>
      <c r="R59" s="134">
        <v>0</v>
      </c>
      <c r="S59" s="134">
        <v>0</v>
      </c>
      <c r="T59" s="134">
        <v>0</v>
      </c>
      <c r="U59" s="63"/>
      <c r="V59" s="140"/>
      <c r="W59" s="14"/>
    </row>
    <row r="60" spans="1:23" ht="18" customHeight="1">
      <c r="A60" s="64" t="s">
        <v>114</v>
      </c>
      <c r="B60" s="136" t="s">
        <v>115</v>
      </c>
      <c r="C60" s="152"/>
      <c r="D60" s="137"/>
      <c r="E60" s="64"/>
      <c r="F60" s="138"/>
      <c r="G60" s="64">
        <v>144</v>
      </c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65" t="s">
        <v>116</v>
      </c>
      <c r="U60" s="16"/>
      <c r="V60" s="16"/>
      <c r="W60" s="14"/>
    </row>
    <row r="61" spans="1:23" ht="22.5" customHeight="1">
      <c r="A61" s="64" t="s">
        <v>117</v>
      </c>
      <c r="B61" s="136" t="s">
        <v>118</v>
      </c>
      <c r="C61" s="152"/>
      <c r="D61" s="137"/>
      <c r="E61" s="64"/>
      <c r="F61" s="65"/>
      <c r="G61" s="64">
        <v>216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 t="s">
        <v>119</v>
      </c>
      <c r="U61" s="16"/>
      <c r="V61" s="16"/>
      <c r="W61" s="14"/>
    </row>
    <row r="62" spans="1:256" ht="22.5" customHeight="1">
      <c r="A62" s="64"/>
      <c r="B62" s="67" t="s">
        <v>198</v>
      </c>
      <c r="C62" s="67"/>
      <c r="D62" s="137"/>
      <c r="E62" s="64"/>
      <c r="F62" s="65"/>
      <c r="G62" s="139">
        <f>SUM(G58:G61)</f>
        <v>2152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 t="s">
        <v>199</v>
      </c>
      <c r="U62" s="16"/>
      <c r="V62" s="16"/>
      <c r="W62" s="16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ht="16.5" customHeight="1">
      <c r="A63" s="205" t="s">
        <v>267</v>
      </c>
      <c r="B63" s="205"/>
      <c r="C63" s="205"/>
      <c r="D63" s="205"/>
      <c r="E63" s="205"/>
      <c r="F63" s="205"/>
      <c r="G63" s="206" t="s">
        <v>120</v>
      </c>
      <c r="H63" s="203" t="s">
        <v>121</v>
      </c>
      <c r="I63" s="203"/>
      <c r="J63" s="203"/>
      <c r="K63" s="203"/>
      <c r="L63" s="203"/>
      <c r="M63" s="114">
        <f>M58-M34-M35-M40-M41-M47-M48-M52-M56</f>
        <v>74</v>
      </c>
      <c r="N63" s="114">
        <f aca="true" t="shared" si="12" ref="N63:T63">N58-N34-N35-N40-N41-N47-N48-N52-N56</f>
        <v>86</v>
      </c>
      <c r="O63" s="114">
        <f t="shared" si="12"/>
        <v>80</v>
      </c>
      <c r="P63" s="114">
        <f t="shared" si="12"/>
        <v>80</v>
      </c>
      <c r="Q63" s="114">
        <f t="shared" si="12"/>
        <v>72</v>
      </c>
      <c r="R63" s="114">
        <f t="shared" si="12"/>
        <v>88</v>
      </c>
      <c r="S63" s="114">
        <f t="shared" si="12"/>
        <v>108</v>
      </c>
      <c r="T63" s="114">
        <f t="shared" si="12"/>
        <v>52</v>
      </c>
      <c r="U63" s="29">
        <f aca="true" t="shared" si="13" ref="U63:U69">SUM(M63:T63)</f>
        <v>640</v>
      </c>
      <c r="V63" s="16"/>
      <c r="W63" s="16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ht="17.25" customHeight="1">
      <c r="A64" s="205"/>
      <c r="B64" s="205"/>
      <c r="C64" s="205"/>
      <c r="D64" s="205"/>
      <c r="E64" s="205"/>
      <c r="F64" s="205"/>
      <c r="G64" s="206"/>
      <c r="H64" s="203" t="s">
        <v>252</v>
      </c>
      <c r="I64" s="203"/>
      <c r="J64" s="203"/>
      <c r="K64" s="203"/>
      <c r="L64" s="203"/>
      <c r="M64" s="64">
        <f>M34+M40+M47</f>
        <v>0</v>
      </c>
      <c r="N64" s="64">
        <f aca="true" t="shared" si="14" ref="N64:T64">N34+N40+N47</f>
        <v>0</v>
      </c>
      <c r="O64" s="64">
        <f t="shared" si="14"/>
        <v>0</v>
      </c>
      <c r="P64" s="64">
        <f t="shared" si="14"/>
        <v>108</v>
      </c>
      <c r="Q64" s="64">
        <f t="shared" si="14"/>
        <v>0</v>
      </c>
      <c r="R64" s="64">
        <f t="shared" si="14"/>
        <v>72</v>
      </c>
      <c r="S64" s="64">
        <f t="shared" si="14"/>
        <v>0</v>
      </c>
      <c r="T64" s="64">
        <f t="shared" si="14"/>
        <v>0</v>
      </c>
      <c r="U64" s="30">
        <f t="shared" si="13"/>
        <v>180</v>
      </c>
      <c r="V64" s="16"/>
      <c r="W64" s="16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ht="16.5" customHeight="1">
      <c r="A65" s="205"/>
      <c r="B65" s="205"/>
      <c r="C65" s="205"/>
      <c r="D65" s="205"/>
      <c r="E65" s="205"/>
      <c r="F65" s="205"/>
      <c r="G65" s="206"/>
      <c r="H65" s="203" t="s">
        <v>253</v>
      </c>
      <c r="I65" s="203"/>
      <c r="J65" s="203"/>
      <c r="K65" s="203"/>
      <c r="L65" s="203"/>
      <c r="M65" s="64">
        <f aca="true" t="shared" si="15" ref="M65:T65">M35+M41+M48+M52+M56</f>
        <v>0</v>
      </c>
      <c r="N65" s="64">
        <f t="shared" si="15"/>
        <v>0</v>
      </c>
      <c r="O65" s="64">
        <f t="shared" si="15"/>
        <v>108</v>
      </c>
      <c r="P65" s="64">
        <f t="shared" si="15"/>
        <v>0</v>
      </c>
      <c r="Q65" s="64">
        <f t="shared" si="15"/>
        <v>144</v>
      </c>
      <c r="R65" s="64">
        <f t="shared" si="15"/>
        <v>180</v>
      </c>
      <c r="S65" s="64">
        <f t="shared" si="15"/>
        <v>288</v>
      </c>
      <c r="T65" s="64">
        <f t="shared" si="15"/>
        <v>0</v>
      </c>
      <c r="U65" s="30">
        <f t="shared" si="13"/>
        <v>720</v>
      </c>
      <c r="V65" s="16">
        <f>U64+U65</f>
        <v>900</v>
      </c>
      <c r="W65" s="16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ht="17.25" customHeight="1">
      <c r="A66" s="205"/>
      <c r="B66" s="205"/>
      <c r="C66" s="205"/>
      <c r="D66" s="205"/>
      <c r="E66" s="205"/>
      <c r="F66" s="205"/>
      <c r="G66" s="206"/>
      <c r="H66" s="207" t="s">
        <v>254</v>
      </c>
      <c r="I66" s="207"/>
      <c r="J66" s="207"/>
      <c r="K66" s="207"/>
      <c r="L66" s="207"/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144</v>
      </c>
      <c r="U66" s="30">
        <f t="shared" si="13"/>
        <v>144</v>
      </c>
      <c r="V66" s="16"/>
      <c r="W66" s="16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ht="17.25" customHeight="1">
      <c r="A67" s="205"/>
      <c r="B67" s="205"/>
      <c r="C67" s="205"/>
      <c r="D67" s="205"/>
      <c r="E67" s="205"/>
      <c r="F67" s="205"/>
      <c r="G67" s="206"/>
      <c r="H67" s="203" t="s">
        <v>122</v>
      </c>
      <c r="I67" s="203"/>
      <c r="J67" s="203"/>
      <c r="K67" s="203"/>
      <c r="L67" s="203"/>
      <c r="M67" s="162">
        <v>0</v>
      </c>
      <c r="N67" s="162">
        <v>2</v>
      </c>
      <c r="O67" s="162">
        <v>0</v>
      </c>
      <c r="P67" s="162">
        <v>3</v>
      </c>
      <c r="Q67" s="162">
        <v>0</v>
      </c>
      <c r="R67" s="162">
        <v>1</v>
      </c>
      <c r="S67" s="65">
        <v>1</v>
      </c>
      <c r="T67" s="65">
        <v>3</v>
      </c>
      <c r="U67" s="30">
        <f t="shared" si="13"/>
        <v>10</v>
      </c>
      <c r="V67" s="16"/>
      <c r="W67" s="16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1:256" ht="17.25" customHeight="1">
      <c r="A68" s="205"/>
      <c r="B68" s="205"/>
      <c r="C68" s="205"/>
      <c r="D68" s="205"/>
      <c r="E68" s="205"/>
      <c r="F68" s="205"/>
      <c r="G68" s="206"/>
      <c r="H68" s="203" t="s">
        <v>255</v>
      </c>
      <c r="I68" s="203"/>
      <c r="J68" s="203"/>
      <c r="K68" s="203"/>
      <c r="L68" s="203"/>
      <c r="M68" s="162">
        <v>1</v>
      </c>
      <c r="N68" s="162">
        <v>3</v>
      </c>
      <c r="O68" s="162">
        <v>1</v>
      </c>
      <c r="P68" s="162">
        <v>2</v>
      </c>
      <c r="Q68" s="162">
        <v>2</v>
      </c>
      <c r="R68" s="162">
        <v>1</v>
      </c>
      <c r="S68" s="65">
        <v>5</v>
      </c>
      <c r="T68" s="65">
        <v>3</v>
      </c>
      <c r="U68" s="30">
        <f t="shared" si="13"/>
        <v>18</v>
      </c>
      <c r="V68" s="16"/>
      <c r="W68" s="16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1:256" ht="17.25" customHeight="1">
      <c r="A69" s="205"/>
      <c r="B69" s="205"/>
      <c r="C69" s="205"/>
      <c r="D69" s="205"/>
      <c r="E69" s="205"/>
      <c r="F69" s="205"/>
      <c r="G69" s="206"/>
      <c r="H69" s="203" t="s">
        <v>123</v>
      </c>
      <c r="I69" s="203"/>
      <c r="J69" s="203"/>
      <c r="K69" s="203"/>
      <c r="L69" s="203"/>
      <c r="M69" s="162">
        <v>0</v>
      </c>
      <c r="N69" s="162">
        <v>3</v>
      </c>
      <c r="O69" s="162">
        <v>0</v>
      </c>
      <c r="P69" s="162">
        <v>2</v>
      </c>
      <c r="Q69" s="162">
        <v>1</v>
      </c>
      <c r="R69" s="162">
        <v>1</v>
      </c>
      <c r="S69" s="65">
        <v>3</v>
      </c>
      <c r="T69" s="65">
        <v>2</v>
      </c>
      <c r="U69" s="30">
        <f t="shared" si="13"/>
        <v>12</v>
      </c>
      <c r="V69" s="16"/>
      <c r="W69" s="16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</row>
    <row r="70" spans="1:20" ht="23.25">
      <c r="A70" s="15"/>
      <c r="B70" s="31"/>
      <c r="C70" s="31"/>
      <c r="D70" s="31"/>
      <c r="E70" s="15"/>
      <c r="F70" s="15"/>
      <c r="G70" s="15"/>
      <c r="H70" s="15"/>
      <c r="I70" s="15"/>
      <c r="J70" s="15"/>
      <c r="K70" s="15"/>
      <c r="L70" s="15"/>
      <c r="M70" s="15"/>
      <c r="N70" s="32"/>
      <c r="O70" s="32"/>
      <c r="P70" s="15"/>
      <c r="Q70" s="15"/>
      <c r="R70" s="15"/>
      <c r="S70" s="15"/>
      <c r="T70" s="15"/>
    </row>
    <row r="71" spans="1:20" ht="27.75" customHeight="1">
      <c r="A71" s="15"/>
      <c r="B71" s="31"/>
      <c r="C71" s="31"/>
      <c r="D71" s="31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23.25">
      <c r="A72" s="15"/>
      <c r="B72" s="31"/>
      <c r="C72" s="31"/>
      <c r="D72" s="31"/>
      <c r="E72" s="15"/>
      <c r="F72" s="15"/>
      <c r="G72" s="33"/>
      <c r="H72" s="33"/>
      <c r="I72" s="33"/>
      <c r="J72" s="33"/>
      <c r="K72" s="33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23.25">
      <c r="A73" s="15"/>
      <c r="B73" s="31"/>
      <c r="C73" s="31"/>
      <c r="D73" s="31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23.25">
      <c r="A74" s="15"/>
      <c r="B74" s="31"/>
      <c r="C74" s="31"/>
      <c r="D74" s="31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23.25">
      <c r="A75" s="15"/>
      <c r="B75" s="31"/>
      <c r="C75" s="31"/>
      <c r="D75" s="31"/>
      <c r="E75" s="15"/>
      <c r="F75" s="15"/>
      <c r="G75" s="15"/>
      <c r="H75" s="15"/>
      <c r="I75" s="15"/>
      <c r="J75" s="15"/>
      <c r="K75" s="15"/>
      <c r="L75" s="15"/>
      <c r="M75" s="33"/>
      <c r="N75" s="15"/>
      <c r="O75" s="15"/>
      <c r="P75" s="15"/>
      <c r="Q75" s="15"/>
      <c r="R75" s="15"/>
      <c r="S75" s="15"/>
      <c r="T75" s="15"/>
    </row>
    <row r="76" spans="1:20" ht="23.25">
      <c r="A76" s="15"/>
      <c r="B76" s="31"/>
      <c r="C76" s="31"/>
      <c r="D76" s="31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23.25">
      <c r="A77" s="15"/>
      <c r="B77" s="31"/>
      <c r="C77" s="31"/>
      <c r="D77" s="31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ht="23.25">
      <c r="R78" s="34"/>
    </row>
  </sheetData>
  <sheetProtection/>
  <mergeCells count="31">
    <mergeCell ref="H68:L68"/>
    <mergeCell ref="H69:L69"/>
    <mergeCell ref="H6:H7"/>
    <mergeCell ref="A63:F69"/>
    <mergeCell ref="G63:G69"/>
    <mergeCell ref="H63:L63"/>
    <mergeCell ref="H64:L64"/>
    <mergeCell ref="H65:L65"/>
    <mergeCell ref="H66:L66"/>
    <mergeCell ref="H67:L67"/>
    <mergeCell ref="D40:D41"/>
    <mergeCell ref="D47:D48"/>
    <mergeCell ref="I6:I7"/>
    <mergeCell ref="J6:J7"/>
    <mergeCell ref="K6:K7"/>
    <mergeCell ref="C4:C7"/>
    <mergeCell ref="A2:T2"/>
    <mergeCell ref="A4:A7"/>
    <mergeCell ref="B4:B7"/>
    <mergeCell ref="D4:D7"/>
    <mergeCell ref="M4:T4"/>
    <mergeCell ref="E5:E7"/>
    <mergeCell ref="F5:F7"/>
    <mergeCell ref="M5:N5"/>
    <mergeCell ref="O5:P5"/>
    <mergeCell ref="Q5:R5"/>
    <mergeCell ref="S5:T5"/>
    <mergeCell ref="G6:G7"/>
    <mergeCell ref="E4:K4"/>
    <mergeCell ref="G5:K5"/>
    <mergeCell ref="L4:L7"/>
  </mergeCells>
  <printOptions/>
  <pageMargins left="0.4330708661417323" right="0.2362204724409449" top="0.8267716535433072" bottom="0.15748031496062992" header="0.5118110236220472" footer="0.5118110236220472"/>
  <pageSetup fitToHeight="3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B10" activeCellId="1" sqref="I84:P84 B10"/>
    </sheetView>
  </sheetViews>
  <sheetFormatPr defaultColWidth="9.140625" defaultRowHeight="15"/>
  <cols>
    <col min="1" max="1" width="3.421875" style="0" customWidth="1"/>
    <col min="2" max="2" width="87.8515625" style="0" customWidth="1"/>
    <col min="3" max="16384" width="8.7109375" style="0" customWidth="1"/>
  </cols>
  <sheetData>
    <row r="1" spans="1:2" ht="33" customHeight="1">
      <c r="A1" s="212" t="s">
        <v>125</v>
      </c>
      <c r="B1" s="212"/>
    </row>
    <row r="2" spans="1:2" ht="15.75" customHeight="1">
      <c r="A2" s="213" t="s">
        <v>126</v>
      </c>
      <c r="B2" s="213"/>
    </row>
    <row r="3" spans="1:2" ht="15">
      <c r="A3" s="35" t="s">
        <v>127</v>
      </c>
      <c r="B3" s="36" t="s">
        <v>128</v>
      </c>
    </row>
    <row r="4" spans="1:2" ht="15">
      <c r="A4" s="35" t="s">
        <v>129</v>
      </c>
      <c r="B4" s="36" t="s">
        <v>130</v>
      </c>
    </row>
    <row r="5" spans="1:2" ht="15">
      <c r="A5" s="35" t="s">
        <v>131</v>
      </c>
      <c r="B5" s="37" t="s">
        <v>132</v>
      </c>
    </row>
    <row r="6" spans="1:2" ht="15">
      <c r="A6" s="35" t="s">
        <v>133</v>
      </c>
      <c r="B6" s="36" t="s">
        <v>134</v>
      </c>
    </row>
    <row r="7" spans="1:2" ht="15">
      <c r="A7" s="35" t="s">
        <v>135</v>
      </c>
      <c r="B7" s="36" t="s">
        <v>136</v>
      </c>
    </row>
    <row r="8" spans="1:2" ht="15">
      <c r="A8" s="35" t="s">
        <v>137</v>
      </c>
      <c r="B8" s="36" t="s">
        <v>138</v>
      </c>
    </row>
    <row r="9" spans="1:2" ht="15">
      <c r="A9" s="35" t="s">
        <v>139</v>
      </c>
      <c r="B9" s="36" t="s">
        <v>140</v>
      </c>
    </row>
    <row r="10" spans="1:2" ht="15">
      <c r="A10" s="35" t="s">
        <v>141</v>
      </c>
      <c r="B10" s="36" t="s">
        <v>142</v>
      </c>
    </row>
    <row r="11" spans="1:2" ht="15">
      <c r="A11" s="35" t="s">
        <v>143</v>
      </c>
      <c r="B11" s="36" t="s">
        <v>144</v>
      </c>
    </row>
    <row r="12" spans="1:2" ht="15">
      <c r="A12" s="35">
        <v>10</v>
      </c>
      <c r="B12" s="36" t="s">
        <v>145</v>
      </c>
    </row>
    <row r="13" spans="1:17" ht="18">
      <c r="A13" s="35">
        <v>11</v>
      </c>
      <c r="B13" s="36" t="s">
        <v>146</v>
      </c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7" ht="18">
      <c r="A14" s="35">
        <v>12</v>
      </c>
      <c r="B14" s="36" t="s">
        <v>147</v>
      </c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7" ht="18">
      <c r="A15" s="35">
        <v>13</v>
      </c>
      <c r="B15" s="36" t="s">
        <v>148</v>
      </c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7" ht="18">
      <c r="A16" s="39">
        <v>14</v>
      </c>
      <c r="B16" s="36" t="s">
        <v>149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8">
      <c r="A17" s="39">
        <v>15</v>
      </c>
      <c r="B17" s="36" t="s">
        <v>150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8">
      <c r="A18" s="39">
        <v>16</v>
      </c>
      <c r="B18" s="36" t="s">
        <v>151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18">
      <c r="A19" s="39">
        <v>17</v>
      </c>
      <c r="B19" s="36" t="s">
        <v>152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18">
      <c r="A20" s="35">
        <v>18</v>
      </c>
      <c r="B20" s="36" t="s">
        <v>153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ht="18.75" customHeight="1">
      <c r="A21" s="213" t="s">
        <v>154</v>
      </c>
      <c r="B21" s="213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7" ht="18">
      <c r="A22" s="39">
        <v>19</v>
      </c>
      <c r="B22" s="40" t="s">
        <v>155</v>
      </c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</row>
    <row r="23" spans="1:17" ht="18">
      <c r="A23" s="39">
        <v>20</v>
      </c>
      <c r="B23" s="40" t="s">
        <v>156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7" ht="18">
      <c r="A24" s="35">
        <v>21</v>
      </c>
      <c r="B24" s="36" t="s">
        <v>157</v>
      </c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</row>
    <row r="25" spans="1:2" ht="15.75" customHeight="1">
      <c r="A25" s="213" t="s">
        <v>158</v>
      </c>
      <c r="B25" s="213"/>
    </row>
    <row r="26" spans="1:2" ht="15">
      <c r="A26" s="35">
        <v>22</v>
      </c>
      <c r="B26" s="36" t="s">
        <v>159</v>
      </c>
    </row>
    <row r="27" spans="1:2" ht="15">
      <c r="A27" s="35">
        <v>23</v>
      </c>
      <c r="B27" s="36" t="s">
        <v>160</v>
      </c>
    </row>
    <row r="28" spans="1:2" ht="15">
      <c r="A28" s="35">
        <v>24</v>
      </c>
      <c r="B28" s="36" t="s">
        <v>161</v>
      </c>
    </row>
    <row r="29" spans="1:2" ht="15.75" customHeight="1">
      <c r="A29" s="213" t="s">
        <v>162</v>
      </c>
      <c r="B29" s="213"/>
    </row>
    <row r="30" spans="1:2" ht="15">
      <c r="A30" s="35">
        <v>25</v>
      </c>
      <c r="B30" s="41" t="s">
        <v>163</v>
      </c>
    </row>
    <row r="31" spans="1:2" ht="15">
      <c r="A31" s="35">
        <v>26</v>
      </c>
      <c r="B31" s="41" t="s">
        <v>164</v>
      </c>
    </row>
    <row r="32" spans="1:2" ht="15">
      <c r="A32" s="35">
        <v>27</v>
      </c>
      <c r="B32" s="41" t="s">
        <v>165</v>
      </c>
    </row>
  </sheetData>
  <sheetProtection/>
  <mergeCells count="13">
    <mergeCell ref="D24:Q24"/>
    <mergeCell ref="A25:B25"/>
    <mergeCell ref="A29:B29"/>
    <mergeCell ref="D20:Q20"/>
    <mergeCell ref="A21:B21"/>
    <mergeCell ref="D21:Q21"/>
    <mergeCell ref="D22:Q22"/>
    <mergeCell ref="D23:Q23"/>
    <mergeCell ref="A1:B1"/>
    <mergeCell ref="A2:B2"/>
    <mergeCell ref="D13:Q13"/>
    <mergeCell ref="D14:Q14"/>
    <mergeCell ref="D15:Q15"/>
  </mergeCells>
  <printOptions/>
  <pageMargins left="0.39375" right="0.708333333333333" top="0.747916666666667" bottom="0.747916666666667" header="0.511805555555555" footer="0.51180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PageLayoutView="0" workbookViewId="0" topLeftCell="A1">
      <selection activeCell="AF15" sqref="AF15"/>
    </sheetView>
  </sheetViews>
  <sheetFormatPr defaultColWidth="9.140625" defaultRowHeight="15"/>
  <cols>
    <col min="1" max="39" width="3.28125" style="14" customWidth="1"/>
    <col min="40" max="40" width="3.8515625" style="14" customWidth="1"/>
    <col min="41" max="43" width="3.28125" style="14" customWidth="1"/>
    <col min="44" max="44" width="3.28125" style="16" customWidth="1"/>
    <col min="45" max="53" width="3.28125" style="14" customWidth="1"/>
    <col min="54" max="16384" width="9.140625" style="14" customWidth="1"/>
  </cols>
  <sheetData>
    <row r="1" spans="1:53" ht="32.25" customHeight="1">
      <c r="A1" s="217" t="s">
        <v>264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</row>
    <row r="2" spans="1:53" ht="14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43"/>
      <c r="V2" s="42"/>
      <c r="W2" s="42"/>
      <c r="X2" s="42"/>
      <c r="Y2" s="42"/>
      <c r="Z2" s="42"/>
      <c r="AA2" s="42"/>
      <c r="AB2" s="42"/>
      <c r="AC2" s="42"/>
      <c r="AD2" s="42"/>
      <c r="AE2" s="43"/>
      <c r="AF2" s="43"/>
      <c r="AG2" s="42"/>
      <c r="AH2" s="42"/>
      <c r="AI2" s="42"/>
      <c r="AJ2" s="42"/>
      <c r="AK2" s="42"/>
      <c r="AL2" s="42"/>
      <c r="AM2" s="42"/>
      <c r="AN2" s="42"/>
      <c r="AO2" s="42"/>
      <c r="AP2" s="43"/>
      <c r="AQ2" s="42"/>
      <c r="AR2" s="42"/>
      <c r="AS2" s="42"/>
      <c r="AT2" s="42"/>
      <c r="AU2" s="42"/>
      <c r="AV2" s="43"/>
      <c r="AW2" s="42"/>
      <c r="AX2" s="42"/>
      <c r="AY2" s="42"/>
      <c r="AZ2" s="42"/>
      <c r="BA2" s="43"/>
    </row>
    <row r="3" spans="1:53" ht="14.25">
      <c r="A3" s="218" t="s">
        <v>166</v>
      </c>
      <c r="B3" s="219" t="s">
        <v>167</v>
      </c>
      <c r="C3" s="219"/>
      <c r="D3" s="219"/>
      <c r="E3" s="219"/>
      <c r="F3" s="219"/>
      <c r="G3" s="219" t="s">
        <v>168</v>
      </c>
      <c r="H3" s="219"/>
      <c r="I3" s="219"/>
      <c r="J3" s="219"/>
      <c r="K3" s="219" t="s">
        <v>169</v>
      </c>
      <c r="L3" s="219"/>
      <c r="M3" s="219"/>
      <c r="N3" s="219"/>
      <c r="O3" s="219"/>
      <c r="P3" s="220" t="s">
        <v>170</v>
      </c>
      <c r="Q3" s="220"/>
      <c r="R3" s="220"/>
      <c r="S3" s="219" t="s">
        <v>171</v>
      </c>
      <c r="T3" s="219"/>
      <c r="U3" s="219"/>
      <c r="V3" s="219"/>
      <c r="W3" s="219" t="s">
        <v>172</v>
      </c>
      <c r="X3" s="219"/>
      <c r="Y3" s="219"/>
      <c r="Z3" s="219"/>
      <c r="AA3" s="221" t="s">
        <v>173</v>
      </c>
      <c r="AB3" s="221"/>
      <c r="AC3" s="221"/>
      <c r="AD3" s="221"/>
      <c r="AE3" s="221"/>
      <c r="AF3" s="219" t="s">
        <v>174</v>
      </c>
      <c r="AG3" s="219"/>
      <c r="AH3" s="219"/>
      <c r="AI3" s="219"/>
      <c r="AJ3" s="219" t="s">
        <v>175</v>
      </c>
      <c r="AK3" s="219"/>
      <c r="AL3" s="219"/>
      <c r="AM3" s="219"/>
      <c r="AN3" s="219" t="s">
        <v>176</v>
      </c>
      <c r="AO3" s="219"/>
      <c r="AP3" s="219"/>
      <c r="AQ3" s="219"/>
      <c r="AR3" s="219"/>
      <c r="AS3" s="219"/>
      <c r="AT3" s="219" t="s">
        <v>177</v>
      </c>
      <c r="AU3" s="219"/>
      <c r="AV3" s="219"/>
      <c r="AW3" s="219"/>
      <c r="AX3" s="219" t="s">
        <v>178</v>
      </c>
      <c r="AY3" s="219"/>
      <c r="AZ3" s="219"/>
      <c r="BA3" s="219"/>
    </row>
    <row r="4" spans="1:53" ht="14.25">
      <c r="A4" s="218"/>
      <c r="B4" s="233" t="s">
        <v>216</v>
      </c>
      <c r="C4" s="236" t="s">
        <v>217</v>
      </c>
      <c r="D4" s="236" t="s">
        <v>218</v>
      </c>
      <c r="E4" s="237" t="s">
        <v>219</v>
      </c>
      <c r="F4" s="240" t="s">
        <v>220</v>
      </c>
      <c r="G4" s="236" t="s">
        <v>221</v>
      </c>
      <c r="H4" s="236" t="s">
        <v>222</v>
      </c>
      <c r="I4" s="236" t="s">
        <v>223</v>
      </c>
      <c r="J4" s="231" t="s">
        <v>224</v>
      </c>
      <c r="K4" s="231" t="s">
        <v>225</v>
      </c>
      <c r="L4" s="231" t="s">
        <v>226</v>
      </c>
      <c r="M4" s="231" t="s">
        <v>227</v>
      </c>
      <c r="N4" s="231" t="s">
        <v>228</v>
      </c>
      <c r="O4" s="231" t="s">
        <v>229</v>
      </c>
      <c r="P4" s="231" t="s">
        <v>217</v>
      </c>
      <c r="Q4" s="231" t="s">
        <v>218</v>
      </c>
      <c r="R4" s="231" t="s">
        <v>219</v>
      </c>
      <c r="S4" s="222" t="s">
        <v>230</v>
      </c>
      <c r="T4" s="222" t="s">
        <v>231</v>
      </c>
      <c r="U4" s="233" t="s">
        <v>232</v>
      </c>
      <c r="V4" s="236" t="s">
        <v>233</v>
      </c>
      <c r="W4" s="231" t="s">
        <v>234</v>
      </c>
      <c r="X4" s="231" t="s">
        <v>235</v>
      </c>
      <c r="Y4" s="231" t="s">
        <v>236</v>
      </c>
      <c r="Z4" s="231" t="s">
        <v>237</v>
      </c>
      <c r="AA4" s="231" t="s">
        <v>238</v>
      </c>
      <c r="AB4" s="231" t="s">
        <v>239</v>
      </c>
      <c r="AC4" s="231" t="s">
        <v>236</v>
      </c>
      <c r="AD4" s="231" t="s">
        <v>237</v>
      </c>
      <c r="AE4" s="231" t="s">
        <v>238</v>
      </c>
      <c r="AF4" s="231" t="s">
        <v>240</v>
      </c>
      <c r="AG4" s="231" t="s">
        <v>221</v>
      </c>
      <c r="AH4" s="231" t="s">
        <v>222</v>
      </c>
      <c r="AI4" s="231" t="s">
        <v>223</v>
      </c>
      <c r="AJ4" s="231" t="s">
        <v>224</v>
      </c>
      <c r="AK4" s="231" t="s">
        <v>241</v>
      </c>
      <c r="AL4" s="231" t="s">
        <v>242</v>
      </c>
      <c r="AM4" s="231" t="s">
        <v>243</v>
      </c>
      <c r="AN4" s="231" t="s">
        <v>244</v>
      </c>
      <c r="AO4" s="231" t="s">
        <v>245</v>
      </c>
      <c r="AP4" s="231" t="s">
        <v>217</v>
      </c>
      <c r="AQ4" s="236" t="s">
        <v>218</v>
      </c>
      <c r="AR4" s="234" t="s">
        <v>219</v>
      </c>
      <c r="AS4" s="223" t="s">
        <v>220</v>
      </c>
      <c r="AT4" s="222" t="s">
        <v>221</v>
      </c>
      <c r="AU4" s="222" t="s">
        <v>222</v>
      </c>
      <c r="AV4" s="222" t="s">
        <v>223</v>
      </c>
      <c r="AW4" s="222" t="s">
        <v>224</v>
      </c>
      <c r="AX4" s="222" t="s">
        <v>225</v>
      </c>
      <c r="AY4" s="222" t="s">
        <v>226</v>
      </c>
      <c r="AZ4" s="222" t="s">
        <v>227</v>
      </c>
      <c r="BA4" s="222" t="s">
        <v>228</v>
      </c>
    </row>
    <row r="5" spans="1:53" ht="14.25">
      <c r="A5" s="218"/>
      <c r="B5" s="234"/>
      <c r="C5" s="231"/>
      <c r="D5" s="231"/>
      <c r="E5" s="238"/>
      <c r="F5" s="240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23"/>
      <c r="T5" s="223"/>
      <c r="U5" s="234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4"/>
      <c r="AS5" s="223"/>
      <c r="AT5" s="223"/>
      <c r="AU5" s="223"/>
      <c r="AV5" s="223"/>
      <c r="AW5" s="223"/>
      <c r="AX5" s="223"/>
      <c r="AY5" s="223"/>
      <c r="AZ5" s="223"/>
      <c r="BA5" s="223"/>
    </row>
    <row r="6" spans="1:53" ht="14.25">
      <c r="A6" s="218"/>
      <c r="B6" s="234"/>
      <c r="C6" s="231"/>
      <c r="D6" s="231"/>
      <c r="E6" s="238"/>
      <c r="F6" s="24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23"/>
      <c r="T6" s="223"/>
      <c r="U6" s="234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4"/>
      <c r="AS6" s="223"/>
      <c r="AT6" s="223"/>
      <c r="AU6" s="223"/>
      <c r="AV6" s="223"/>
      <c r="AW6" s="223"/>
      <c r="AX6" s="223"/>
      <c r="AY6" s="223"/>
      <c r="AZ6" s="223"/>
      <c r="BA6" s="223"/>
    </row>
    <row r="7" spans="1:53" ht="14.25">
      <c r="A7" s="218"/>
      <c r="B7" s="234"/>
      <c r="C7" s="231"/>
      <c r="D7" s="231"/>
      <c r="E7" s="238"/>
      <c r="F7" s="240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23"/>
      <c r="T7" s="223"/>
      <c r="U7" s="234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4"/>
      <c r="AS7" s="223"/>
      <c r="AT7" s="223"/>
      <c r="AU7" s="223"/>
      <c r="AV7" s="223"/>
      <c r="AW7" s="223"/>
      <c r="AX7" s="223"/>
      <c r="AY7" s="223"/>
      <c r="AZ7" s="223"/>
      <c r="BA7" s="223"/>
    </row>
    <row r="8" spans="1:53" ht="14.25">
      <c r="A8" s="218"/>
      <c r="B8" s="235"/>
      <c r="C8" s="232"/>
      <c r="D8" s="232"/>
      <c r="E8" s="239"/>
      <c r="F8" s="240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24"/>
      <c r="T8" s="224"/>
      <c r="U8" s="235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5"/>
      <c r="AS8" s="224"/>
      <c r="AT8" s="224"/>
      <c r="AU8" s="224"/>
      <c r="AV8" s="224"/>
      <c r="AW8" s="224"/>
      <c r="AX8" s="224"/>
      <c r="AY8" s="224"/>
      <c r="AZ8" s="224"/>
      <c r="BA8" s="224"/>
    </row>
    <row r="9" spans="1:53" ht="14.25">
      <c r="A9" s="44">
        <v>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170" t="s">
        <v>282</v>
      </c>
      <c r="O9" s="170" t="s">
        <v>282</v>
      </c>
      <c r="P9" s="45"/>
      <c r="Q9" s="45"/>
      <c r="R9" s="163"/>
      <c r="S9" s="86" t="s">
        <v>179</v>
      </c>
      <c r="T9" s="86" t="s">
        <v>179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170" t="s">
        <v>282</v>
      </c>
      <c r="AM9" s="170" t="s">
        <v>282</v>
      </c>
      <c r="AN9" s="170" t="s">
        <v>282</v>
      </c>
      <c r="AO9" s="45"/>
      <c r="AP9" s="45"/>
      <c r="AQ9" s="45"/>
      <c r="AR9" s="168"/>
      <c r="AS9" s="86" t="s">
        <v>179</v>
      </c>
      <c r="AT9" s="86" t="s">
        <v>179</v>
      </c>
      <c r="AU9" s="86" t="s">
        <v>179</v>
      </c>
      <c r="AV9" s="86" t="s">
        <v>179</v>
      </c>
      <c r="AW9" s="86" t="s">
        <v>179</v>
      </c>
      <c r="AX9" s="86" t="s">
        <v>179</v>
      </c>
      <c r="AY9" s="86" t="s">
        <v>179</v>
      </c>
      <c r="AZ9" s="86" t="s">
        <v>179</v>
      </c>
      <c r="BA9" s="86" t="s">
        <v>179</v>
      </c>
    </row>
    <row r="10" spans="1:53" ht="14.25">
      <c r="A10" s="44">
        <v>2</v>
      </c>
      <c r="B10" s="45"/>
      <c r="C10" s="45"/>
      <c r="D10" s="45"/>
      <c r="E10" s="45"/>
      <c r="F10" s="170" t="s">
        <v>282</v>
      </c>
      <c r="G10" s="170" t="s">
        <v>282</v>
      </c>
      <c r="H10" s="163"/>
      <c r="I10" s="171" t="s">
        <v>181</v>
      </c>
      <c r="J10" s="171" t="s">
        <v>181</v>
      </c>
      <c r="K10" s="171" t="s">
        <v>181</v>
      </c>
      <c r="L10" s="45"/>
      <c r="M10" s="45"/>
      <c r="N10" s="45"/>
      <c r="O10" s="45"/>
      <c r="P10" s="45"/>
      <c r="Q10" s="45"/>
      <c r="R10" s="163"/>
      <c r="S10" s="86" t="s">
        <v>179</v>
      </c>
      <c r="T10" s="86" t="s">
        <v>179</v>
      </c>
      <c r="U10" s="163"/>
      <c r="V10" s="163"/>
      <c r="W10" s="163"/>
      <c r="X10" s="163"/>
      <c r="Y10" s="163"/>
      <c r="Z10" s="163"/>
      <c r="AA10" s="163"/>
      <c r="AB10" s="163"/>
      <c r="AC10" s="170" t="s">
        <v>282</v>
      </c>
      <c r="AD10" s="170" t="s">
        <v>282</v>
      </c>
      <c r="AE10" s="170" t="s">
        <v>282</v>
      </c>
      <c r="AF10" s="163"/>
      <c r="AG10" s="172" t="s">
        <v>180</v>
      </c>
      <c r="AH10" s="172" t="s">
        <v>180</v>
      </c>
      <c r="AI10" s="172" t="s">
        <v>180</v>
      </c>
      <c r="AJ10" s="163"/>
      <c r="AK10" s="163"/>
      <c r="AL10" s="163"/>
      <c r="AM10" s="163"/>
      <c r="AN10" s="165"/>
      <c r="AO10" s="165"/>
      <c r="AP10" s="166"/>
      <c r="AQ10" s="166"/>
      <c r="AR10" s="166"/>
      <c r="AS10" s="86" t="s">
        <v>179</v>
      </c>
      <c r="AT10" s="86" t="s">
        <v>179</v>
      </c>
      <c r="AU10" s="86" t="s">
        <v>179</v>
      </c>
      <c r="AV10" s="86" t="s">
        <v>179</v>
      </c>
      <c r="AW10" s="86" t="s">
        <v>179</v>
      </c>
      <c r="AX10" s="86" t="s">
        <v>179</v>
      </c>
      <c r="AY10" s="86" t="s">
        <v>179</v>
      </c>
      <c r="AZ10" s="86" t="s">
        <v>179</v>
      </c>
      <c r="BA10" s="86" t="s">
        <v>179</v>
      </c>
    </row>
    <row r="11" spans="1:53" ht="14.25">
      <c r="A11" s="46">
        <v>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70" t="s">
        <v>282</v>
      </c>
      <c r="L11" s="170" t="s">
        <v>282</v>
      </c>
      <c r="M11" s="163"/>
      <c r="N11" s="171" t="s">
        <v>181</v>
      </c>
      <c r="O11" s="171" t="s">
        <v>181</v>
      </c>
      <c r="P11" s="171" t="s">
        <v>181</v>
      </c>
      <c r="Q11" s="171" t="s">
        <v>181</v>
      </c>
      <c r="R11" s="163"/>
      <c r="S11" s="86" t="s">
        <v>179</v>
      </c>
      <c r="T11" s="86" t="s">
        <v>179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70" t="s">
        <v>282</v>
      </c>
      <c r="AE11" s="170" t="s">
        <v>282</v>
      </c>
      <c r="AF11" s="170" t="s">
        <v>282</v>
      </c>
      <c r="AG11" s="163"/>
      <c r="AH11" s="172" t="s">
        <v>180</v>
      </c>
      <c r="AI11" s="172" t="s">
        <v>180</v>
      </c>
      <c r="AJ11" s="171" t="s">
        <v>181</v>
      </c>
      <c r="AK11" s="171" t="s">
        <v>181</v>
      </c>
      <c r="AL11" s="171" t="s">
        <v>181</v>
      </c>
      <c r="AM11" s="171" t="s">
        <v>181</v>
      </c>
      <c r="AN11" s="173" t="s">
        <v>181</v>
      </c>
      <c r="AO11" s="167"/>
      <c r="AP11" s="165"/>
      <c r="AQ11" s="165"/>
      <c r="AR11" s="165"/>
      <c r="AS11" s="86" t="s">
        <v>179</v>
      </c>
      <c r="AT11" s="86" t="s">
        <v>179</v>
      </c>
      <c r="AU11" s="86" t="s">
        <v>179</v>
      </c>
      <c r="AV11" s="86" t="s">
        <v>179</v>
      </c>
      <c r="AW11" s="86" t="s">
        <v>179</v>
      </c>
      <c r="AX11" s="86" t="s">
        <v>179</v>
      </c>
      <c r="AY11" s="86" t="s">
        <v>179</v>
      </c>
      <c r="AZ11" s="86" t="s">
        <v>179</v>
      </c>
      <c r="BA11" s="86" t="s">
        <v>179</v>
      </c>
    </row>
    <row r="12" spans="1:53" ht="14.25">
      <c r="A12" s="73">
        <v>4</v>
      </c>
      <c r="B12" s="163"/>
      <c r="C12" s="163"/>
      <c r="D12" s="163"/>
      <c r="E12" s="163"/>
      <c r="F12" s="163"/>
      <c r="G12" s="170" t="s">
        <v>282</v>
      </c>
      <c r="H12" s="170" t="s">
        <v>282</v>
      </c>
      <c r="I12" s="170" t="s">
        <v>282</v>
      </c>
      <c r="J12" s="163"/>
      <c r="K12" s="171" t="s">
        <v>181</v>
      </c>
      <c r="L12" s="171" t="s">
        <v>181</v>
      </c>
      <c r="M12" s="174" t="s">
        <v>181</v>
      </c>
      <c r="N12" s="171" t="s">
        <v>181</v>
      </c>
      <c r="O12" s="163"/>
      <c r="P12" s="163"/>
      <c r="Q12" s="163"/>
      <c r="R12" s="163"/>
      <c r="S12" s="86" t="s">
        <v>179</v>
      </c>
      <c r="T12" s="86" t="s">
        <v>179</v>
      </c>
      <c r="U12" s="45"/>
      <c r="V12" s="171" t="s">
        <v>181</v>
      </c>
      <c r="W12" s="171" t="s">
        <v>181</v>
      </c>
      <c r="X12" s="171" t="s">
        <v>181</v>
      </c>
      <c r="Y12" s="171" t="s">
        <v>181</v>
      </c>
      <c r="Z12" s="45"/>
      <c r="AA12" s="45"/>
      <c r="AB12" s="45"/>
      <c r="AC12" s="164"/>
      <c r="AD12" s="163"/>
      <c r="AE12" s="170" t="s">
        <v>282</v>
      </c>
      <c r="AF12" s="170" t="s">
        <v>282</v>
      </c>
      <c r="AG12" s="163"/>
      <c r="AH12" s="163"/>
      <c r="AI12" s="83" t="s">
        <v>182</v>
      </c>
      <c r="AJ12" s="84" t="s">
        <v>182</v>
      </c>
      <c r="AK12" s="83" t="s">
        <v>182</v>
      </c>
      <c r="AL12" s="83" t="s">
        <v>182</v>
      </c>
      <c r="AM12" s="85" t="s">
        <v>183</v>
      </c>
      <c r="AN12" s="85" t="s">
        <v>183</v>
      </c>
      <c r="AO12" s="85" t="s">
        <v>183</v>
      </c>
      <c r="AP12" s="85" t="s">
        <v>183</v>
      </c>
      <c r="AQ12" s="47" t="s">
        <v>184</v>
      </c>
      <c r="AR12" s="47" t="s">
        <v>184</v>
      </c>
      <c r="AS12" s="86" t="s">
        <v>179</v>
      </c>
      <c r="AT12" s="86" t="s">
        <v>179</v>
      </c>
      <c r="AU12" s="86" t="s">
        <v>179</v>
      </c>
      <c r="AV12" s="86" t="s">
        <v>179</v>
      </c>
      <c r="AW12" s="86" t="s">
        <v>179</v>
      </c>
      <c r="AX12" s="86" t="s">
        <v>179</v>
      </c>
      <c r="AY12" s="86" t="s">
        <v>179</v>
      </c>
      <c r="AZ12" s="86" t="s">
        <v>179</v>
      </c>
      <c r="BA12" s="86" t="s">
        <v>179</v>
      </c>
    </row>
    <row r="13" spans="1:256" ht="14.25">
      <c r="A13" s="74"/>
      <c r="B13" s="75">
        <v>1</v>
      </c>
      <c r="C13" s="75">
        <v>2</v>
      </c>
      <c r="D13" s="75">
        <v>3</v>
      </c>
      <c r="E13" s="75">
        <v>4</v>
      </c>
      <c r="F13" s="75">
        <v>5</v>
      </c>
      <c r="G13" s="75">
        <v>6</v>
      </c>
      <c r="H13" s="75">
        <v>7</v>
      </c>
      <c r="I13" s="75">
        <v>8</v>
      </c>
      <c r="J13" s="75">
        <v>9</v>
      </c>
      <c r="K13" s="75">
        <v>10</v>
      </c>
      <c r="L13" s="75">
        <v>11</v>
      </c>
      <c r="M13" s="76">
        <v>12</v>
      </c>
      <c r="N13" s="77">
        <v>13</v>
      </c>
      <c r="O13" s="78">
        <v>14</v>
      </c>
      <c r="P13" s="78">
        <v>15</v>
      </c>
      <c r="Q13" s="78">
        <v>16</v>
      </c>
      <c r="R13" s="78">
        <v>17</v>
      </c>
      <c r="S13" s="79">
        <v>1</v>
      </c>
      <c r="T13" s="79">
        <v>2</v>
      </c>
      <c r="U13" s="75">
        <v>1</v>
      </c>
      <c r="V13" s="75">
        <v>2</v>
      </c>
      <c r="W13" s="75">
        <v>3</v>
      </c>
      <c r="X13" s="75">
        <v>4</v>
      </c>
      <c r="Y13" s="75">
        <v>5</v>
      </c>
      <c r="Z13" s="75">
        <v>6</v>
      </c>
      <c r="AA13" s="75">
        <v>7</v>
      </c>
      <c r="AB13" s="76">
        <v>8</v>
      </c>
      <c r="AC13" s="77">
        <v>9</v>
      </c>
      <c r="AD13" s="78">
        <v>10</v>
      </c>
      <c r="AE13" s="78">
        <v>11</v>
      </c>
      <c r="AF13" s="78">
        <v>12</v>
      </c>
      <c r="AG13" s="78">
        <v>13</v>
      </c>
      <c r="AH13" s="80">
        <v>14</v>
      </c>
      <c r="AI13" s="80">
        <v>15</v>
      </c>
      <c r="AJ13" s="80">
        <v>16</v>
      </c>
      <c r="AK13" s="80">
        <v>17</v>
      </c>
      <c r="AL13" s="81">
        <v>18</v>
      </c>
      <c r="AM13" s="81">
        <v>19</v>
      </c>
      <c r="AN13" s="81">
        <v>20</v>
      </c>
      <c r="AO13" s="81">
        <v>21</v>
      </c>
      <c r="AP13" s="82">
        <v>22</v>
      </c>
      <c r="AQ13" s="82">
        <v>23</v>
      </c>
      <c r="AR13" s="82">
        <v>24</v>
      </c>
      <c r="AS13" s="79">
        <v>1</v>
      </c>
      <c r="AT13" s="79">
        <v>2</v>
      </c>
      <c r="AU13" s="79">
        <v>3</v>
      </c>
      <c r="AV13" s="79">
        <v>4</v>
      </c>
      <c r="AW13" s="79">
        <v>5</v>
      </c>
      <c r="AX13" s="79">
        <v>6</v>
      </c>
      <c r="AY13" s="79">
        <v>7</v>
      </c>
      <c r="AZ13" s="79">
        <v>8</v>
      </c>
      <c r="BA13" s="79">
        <v>9</v>
      </c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53" ht="14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43"/>
      <c r="V14" s="42"/>
      <c r="W14" s="42"/>
      <c r="X14" s="42"/>
      <c r="Y14" s="42"/>
      <c r="Z14" s="42"/>
      <c r="AA14" s="42"/>
      <c r="AB14" s="42"/>
      <c r="AC14" s="42"/>
      <c r="AD14" s="42"/>
      <c r="AE14" s="43"/>
      <c r="AF14" s="43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42"/>
      <c r="AR14" s="42"/>
      <c r="AS14" s="42"/>
      <c r="AT14" s="42"/>
      <c r="AU14" s="42"/>
      <c r="AV14" s="43"/>
      <c r="AW14" s="42"/>
      <c r="AX14" s="42"/>
      <c r="AY14" s="42"/>
      <c r="AZ14" s="42"/>
      <c r="BA14" s="43"/>
    </row>
    <row r="15" spans="1:53" ht="14.25">
      <c r="A15" s="228" t="s">
        <v>185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48"/>
      <c r="R15" s="48"/>
      <c r="S15" s="49"/>
      <c r="T15" s="50"/>
      <c r="U15" s="50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50"/>
      <c r="AG15" s="50"/>
      <c r="AH15" s="50"/>
      <c r="AI15" s="50"/>
      <c r="AJ15" s="50"/>
      <c r="AK15" s="51"/>
      <c r="AL15" s="52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4"/>
      <c r="BA15" s="54"/>
    </row>
    <row r="16" ht="15" thickBot="1"/>
    <row r="17" spans="1:50" ht="15" thickBot="1">
      <c r="A17" s="55"/>
      <c r="B17" s="56"/>
      <c r="C17" s="228" t="s">
        <v>23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P17" s="57" t="s">
        <v>180</v>
      </c>
      <c r="Q17" s="52"/>
      <c r="R17" s="229" t="s">
        <v>186</v>
      </c>
      <c r="S17" s="229"/>
      <c r="T17" s="229"/>
      <c r="U17" s="229"/>
      <c r="V17" s="229"/>
      <c r="W17" s="229"/>
      <c r="X17" s="229"/>
      <c r="Y17" s="229"/>
      <c r="Z17" s="229"/>
      <c r="AA17" s="229"/>
      <c r="AB17" s="52"/>
      <c r="AC17" s="52"/>
      <c r="AD17" s="52"/>
      <c r="AE17" s="52"/>
      <c r="AF17" s="52"/>
      <c r="AJ17" s="87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</row>
    <row r="18" spans="16:52" ht="15" thickBot="1"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1:53" ht="13.5" customHeight="1" thickBot="1">
      <c r="A19" s="169" t="s">
        <v>282</v>
      </c>
      <c r="B19" s="52"/>
      <c r="C19" s="225" t="s">
        <v>281</v>
      </c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P19" s="59" t="s">
        <v>181</v>
      </c>
      <c r="Q19" s="52"/>
      <c r="R19" s="229" t="s">
        <v>246</v>
      </c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J19" s="89" t="s">
        <v>183</v>
      </c>
      <c r="AL19" s="230" t="s">
        <v>187</v>
      </c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</row>
    <row r="20" spans="1:53" ht="15" thickBot="1">
      <c r="A20" s="52"/>
      <c r="B20" s="52"/>
      <c r="C20" s="60"/>
      <c r="D20" s="52"/>
      <c r="E20" s="52"/>
      <c r="F20" s="52"/>
      <c r="G20" s="52"/>
      <c r="H20" s="52"/>
      <c r="I20" s="52"/>
      <c r="J20" s="52"/>
      <c r="K20" s="52"/>
      <c r="L20" s="52"/>
      <c r="M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</row>
    <row r="21" spans="1:53" ht="13.5" customHeight="1" thickBot="1">
      <c r="A21" s="61" t="s">
        <v>179</v>
      </c>
      <c r="B21" s="52"/>
      <c r="C21" s="225" t="s">
        <v>11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P21" s="88" t="s">
        <v>182</v>
      </c>
      <c r="R21" s="226" t="s">
        <v>188</v>
      </c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J21" s="62" t="s">
        <v>184</v>
      </c>
      <c r="AK21" s="52"/>
      <c r="AL21" s="227" t="s">
        <v>189</v>
      </c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</row>
    <row r="22" spans="38:53" ht="14.25"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</row>
  </sheetData>
  <sheetProtection/>
  <mergeCells count="76">
    <mergeCell ref="AW4:AW8"/>
    <mergeCell ref="AR4:AR8"/>
    <mergeCell ref="L4:L8"/>
    <mergeCell ref="AQ4:AQ8"/>
    <mergeCell ref="Y4:Y8"/>
    <mergeCell ref="M4:M8"/>
    <mergeCell ref="N4:N8"/>
    <mergeCell ref="AK4:AK8"/>
    <mergeCell ref="T4:T8"/>
    <mergeCell ref="V4:V8"/>
    <mergeCell ref="W4:W8"/>
    <mergeCell ref="Z4:Z8"/>
    <mergeCell ref="O4:O8"/>
    <mergeCell ref="S4:S8"/>
    <mergeCell ref="AE4:AE8"/>
    <mergeCell ref="AT4:AT8"/>
    <mergeCell ref="AF4:AF8"/>
    <mergeCell ref="AG4:AG8"/>
    <mergeCell ref="AH4:AH8"/>
    <mergeCell ref="AI4:AI8"/>
    <mergeCell ref="AJ4:AJ8"/>
    <mergeCell ref="B4:B8"/>
    <mergeCell ref="C4:C8"/>
    <mergeCell ref="P4:P8"/>
    <mergeCell ref="AX4:AX8"/>
    <mergeCell ref="AY4:AY8"/>
    <mergeCell ref="AS4:AS8"/>
    <mergeCell ref="AL4:AL8"/>
    <mergeCell ref="AP4:AP8"/>
    <mergeCell ref="AO4:AO8"/>
    <mergeCell ref="F4:F8"/>
    <mergeCell ref="G4:G8"/>
    <mergeCell ref="H4:H8"/>
    <mergeCell ref="I4:I8"/>
    <mergeCell ref="J4:J8"/>
    <mergeCell ref="K4:K8"/>
    <mergeCell ref="AB4:AB8"/>
    <mergeCell ref="AU4:AU8"/>
    <mergeCell ref="AV4:AV8"/>
    <mergeCell ref="C19:M19"/>
    <mergeCell ref="R19:AG19"/>
    <mergeCell ref="AL19:BA20"/>
    <mergeCell ref="X4:X8"/>
    <mergeCell ref="AA4:AA8"/>
    <mergeCell ref="U4:U8"/>
    <mergeCell ref="Q4:Q8"/>
    <mergeCell ref="R4:R8"/>
    <mergeCell ref="D4:D8"/>
    <mergeCell ref="E4:E8"/>
    <mergeCell ref="AC4:AC8"/>
    <mergeCell ref="AD4:AD8"/>
    <mergeCell ref="AM4:AM8"/>
    <mergeCell ref="AN4:AN8"/>
    <mergeCell ref="C21:M21"/>
    <mergeCell ref="R21:AG21"/>
    <mergeCell ref="AL21:BA22"/>
    <mergeCell ref="A15:P15"/>
    <mergeCell ref="V15:AE15"/>
    <mergeCell ref="C17:M17"/>
    <mergeCell ref="R17:AA17"/>
    <mergeCell ref="A1:BA1"/>
    <mergeCell ref="A3:A8"/>
    <mergeCell ref="B3:F3"/>
    <mergeCell ref="G3:J3"/>
    <mergeCell ref="K3:O3"/>
    <mergeCell ref="P3:R3"/>
    <mergeCell ref="S3:V3"/>
    <mergeCell ref="W3:Z3"/>
    <mergeCell ref="AA3:AE3"/>
    <mergeCell ref="AF3:AI3"/>
    <mergeCell ref="AJ3:AM3"/>
    <mergeCell ref="AN3:AS3"/>
    <mergeCell ref="AT3:AW3"/>
    <mergeCell ref="AX3:BA3"/>
    <mergeCell ref="AZ4:AZ8"/>
    <mergeCell ref="BA4:BA8"/>
  </mergeCells>
  <printOptions/>
  <pageMargins left="0.2755905511811024" right="0.15748031496062992" top="0.4330708661417323" bottom="0.7480314960629921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2021-09-06T08:42:42Z</cp:lastPrinted>
  <dcterms:created xsi:type="dcterms:W3CDTF">2006-09-28T05:33:49Z</dcterms:created>
  <dcterms:modified xsi:type="dcterms:W3CDTF">2021-09-13T00:49:17Z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